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10005"/>
  </bookViews>
  <sheets>
    <sheet name="Таблицы" sheetId="2" r:id="rId1"/>
  </sheets>
  <calcPr calcId="125725"/>
</workbook>
</file>

<file path=xl/calcChain.xml><?xml version="1.0" encoding="utf-8"?>
<calcChain xmlns="http://schemas.openxmlformats.org/spreadsheetml/2006/main">
  <c r="G28" i="2"/>
  <c r="G27"/>
  <c r="G25"/>
  <c r="G24"/>
  <c r="G22"/>
  <c r="G23"/>
  <c r="G26"/>
  <c r="G14"/>
  <c r="G18" s="1"/>
  <c r="C16"/>
  <c r="C14" s="1"/>
  <c r="C17" s="1"/>
  <c r="C18" s="1"/>
  <c r="C19" s="1"/>
  <c r="G17" s="1"/>
  <c r="D15"/>
  <c r="D5"/>
  <c r="D16" l="1"/>
  <c r="D14" s="1"/>
  <c r="D17" s="1"/>
  <c r="D18" s="1"/>
  <c r="D19" s="1"/>
</calcChain>
</file>

<file path=xl/sharedStrings.xml><?xml version="1.0" encoding="utf-8"?>
<sst xmlns="http://schemas.openxmlformats.org/spreadsheetml/2006/main" count="45" uniqueCount="36">
  <si>
    <t>Базовая модель</t>
  </si>
  <si>
    <t>Цена продажи</t>
  </si>
  <si>
    <t>Модель "Ученый"</t>
  </si>
  <si>
    <t>Стоимость прямых материалов</t>
  </si>
  <si>
    <t>Рабочее время на изготовление</t>
  </si>
  <si>
    <t>Ставка оплаты труда (дефицитный ресурс), за час</t>
  </si>
  <si>
    <t>Текущий объем производства, шт. в месяц</t>
  </si>
  <si>
    <t>Дополнительный заказ</t>
  </si>
  <si>
    <t>Особая спецификация</t>
  </si>
  <si>
    <t>Сумма контракта</t>
  </si>
  <si>
    <t>Суммарные затраты на стандартные компоненты</t>
  </si>
  <si>
    <t>Особые компоненты: покупка</t>
  </si>
  <si>
    <t>Особые компоненты: собственное производство</t>
  </si>
  <si>
    <t>материалы</t>
  </si>
  <si>
    <t>рабочее время, часов</t>
  </si>
  <si>
    <t>Суммарное рабочее время, часов</t>
  </si>
  <si>
    <t>Постоянные затраты, в месяц</t>
  </si>
  <si>
    <t>время</t>
  </si>
  <si>
    <t>ставка оплаты труда, за минуту</t>
  </si>
  <si>
    <t>Итого переменные затраты</t>
  </si>
  <si>
    <t>Маржинальная прибыль</t>
  </si>
  <si>
    <t>Для единицы продукции</t>
  </si>
  <si>
    <t>Маржинальная прибыль за человеко-час</t>
  </si>
  <si>
    <t>Затраты прямого труда (время * ставку)</t>
  </si>
  <si>
    <t>Изготовление компонента</t>
  </si>
  <si>
    <t>Затраты материалы</t>
  </si>
  <si>
    <t>время, часов</t>
  </si>
  <si>
    <t>ставка оплаты труда, за час</t>
  </si>
  <si>
    <t>Итого стоимость изготовления компонентов</t>
  </si>
  <si>
    <t>Альтернативные затраты (150 часов * 540 руб.)</t>
  </si>
  <si>
    <t>Выручка от продаж</t>
  </si>
  <si>
    <t>Затраты на покупку особых компонентов</t>
  </si>
  <si>
    <t>Затраты на труд (1200 часов * 360 руб. в час)</t>
  </si>
  <si>
    <t>Затраты на стандартные компоненты</t>
  </si>
  <si>
    <t>Итого, переменные затраты</t>
  </si>
  <si>
    <t>Итого маржинальная прибыль</t>
  </si>
</sst>
</file>

<file path=xl/styles.xml><?xml version="1.0" encoding="utf-8"?>
<styleSheet xmlns="http://schemas.openxmlformats.org/spreadsheetml/2006/main">
  <numFmts count="4">
    <numFmt numFmtId="164" formatCode="#,##0&quot;р.&quot;"/>
    <numFmt numFmtId="165" formatCode="#,##0&quot; мин.&quot;"/>
    <numFmt numFmtId="166" formatCode="#,##0.0&quot; мин.&quot;"/>
    <numFmt numFmtId="168" formatCode="#,##0.00&quot;р.&quot;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3" xfId="0" applyNumberFormat="1" applyBorder="1" applyAlignment="1">
      <alignment horizontal="center"/>
    </xf>
    <xf numFmtId="0" fontId="0" fillId="0" borderId="5" xfId="0" applyBorder="1"/>
    <xf numFmtId="164" fontId="0" fillId="0" borderId="5" xfId="0" applyNumberFormat="1" applyBorder="1" applyAlignment="1">
      <alignment horizontal="center"/>
    </xf>
    <xf numFmtId="0" fontId="0" fillId="0" borderId="1" xfId="0" applyBorder="1"/>
    <xf numFmtId="164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1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topLeftCell="C1" workbookViewId="0">
      <selection activeCell="G35" sqref="G35"/>
    </sheetView>
  </sheetViews>
  <sheetFormatPr defaultRowHeight="15"/>
  <cols>
    <col min="1" max="1" width="4.140625" customWidth="1"/>
    <col min="2" max="2" width="47.42578125" bestFit="1" customWidth="1"/>
    <col min="3" max="4" width="22.7109375" customWidth="1"/>
    <col min="5" max="5" width="4.42578125" customWidth="1"/>
    <col min="6" max="6" width="47.42578125" bestFit="1" customWidth="1"/>
    <col min="7" max="7" width="26" bestFit="1" customWidth="1"/>
  </cols>
  <sheetData>
    <row r="1" spans="2:7" ht="15.75" thickBot="1">
      <c r="B1" s="16"/>
      <c r="C1" s="16"/>
      <c r="D1" s="16"/>
    </row>
    <row r="2" spans="2:7" ht="16.5" thickTop="1" thickBot="1">
      <c r="B2" s="5"/>
      <c r="C2" s="6" t="s">
        <v>0</v>
      </c>
      <c r="D2" s="6" t="s">
        <v>2</v>
      </c>
      <c r="F2" s="18" t="s">
        <v>7</v>
      </c>
      <c r="G2" s="9" t="s">
        <v>8</v>
      </c>
    </row>
    <row r="3" spans="2:7" ht="15.75" thickTop="1">
      <c r="B3" s="2" t="s">
        <v>1</v>
      </c>
      <c r="C3" s="1">
        <v>300</v>
      </c>
      <c r="D3" s="1">
        <v>450</v>
      </c>
      <c r="F3" t="s">
        <v>9</v>
      </c>
      <c r="G3" s="1">
        <v>2100000</v>
      </c>
    </row>
    <row r="4" spans="2:7">
      <c r="B4" t="s">
        <v>3</v>
      </c>
      <c r="C4" s="1">
        <v>75</v>
      </c>
      <c r="D4" s="12">
        <v>97.8</v>
      </c>
      <c r="F4" t="s">
        <v>15</v>
      </c>
      <c r="G4" s="13">
        <v>1200</v>
      </c>
    </row>
    <row r="5" spans="2:7">
      <c r="B5" t="s">
        <v>4</v>
      </c>
      <c r="C5" s="10">
        <v>15</v>
      </c>
      <c r="D5" s="11">
        <f>0.375*60</f>
        <v>22.5</v>
      </c>
      <c r="F5" t="s">
        <v>10</v>
      </c>
      <c r="G5" s="1">
        <v>540000</v>
      </c>
    </row>
    <row r="6" spans="2:7">
      <c r="B6" s="5" t="s">
        <v>6</v>
      </c>
      <c r="C6" s="6">
        <v>8000</v>
      </c>
      <c r="D6" s="6">
        <v>4000</v>
      </c>
      <c r="F6" s="3" t="s">
        <v>11</v>
      </c>
      <c r="G6" s="19">
        <v>150000</v>
      </c>
    </row>
    <row r="7" spans="2:7">
      <c r="B7" s="4" t="s">
        <v>5</v>
      </c>
      <c r="C7" s="15">
        <v>360</v>
      </c>
      <c r="D7" s="4"/>
      <c r="F7" t="s">
        <v>12</v>
      </c>
    </row>
    <row r="8" spans="2:7" ht="15.75" thickBot="1">
      <c r="B8" s="16" t="s">
        <v>16</v>
      </c>
      <c r="C8" s="17">
        <v>1440000</v>
      </c>
      <c r="D8" s="16"/>
      <c r="F8" s="14" t="s">
        <v>13</v>
      </c>
      <c r="G8" s="1">
        <v>60000</v>
      </c>
    </row>
    <row r="9" spans="2:7" ht="16.5" thickTop="1" thickBot="1">
      <c r="B9" s="2"/>
      <c r="C9" s="22"/>
      <c r="D9" s="2"/>
      <c r="F9" s="20" t="s">
        <v>14</v>
      </c>
      <c r="G9" s="21">
        <v>150</v>
      </c>
    </row>
    <row r="10" spans="2:7" ht="15.75" thickTop="1">
      <c r="F10" s="31"/>
      <c r="G10" s="29"/>
    </row>
    <row r="11" spans="2:7">
      <c r="B11" s="3" t="s">
        <v>21</v>
      </c>
      <c r="C11" s="8" t="s">
        <v>0</v>
      </c>
      <c r="D11" s="8" t="s">
        <v>2</v>
      </c>
    </row>
    <row r="12" spans="2:7" ht="15.75" thickBot="1">
      <c r="B12" s="2" t="s">
        <v>1</v>
      </c>
      <c r="C12" s="1">
        <v>300</v>
      </c>
      <c r="D12" s="1">
        <v>450</v>
      </c>
      <c r="F12" s="18" t="s">
        <v>7</v>
      </c>
      <c r="G12" s="9" t="s">
        <v>24</v>
      </c>
    </row>
    <row r="13" spans="2:7" ht="15.75" thickTop="1">
      <c r="B13" t="s">
        <v>3</v>
      </c>
      <c r="C13" s="1">
        <v>75</v>
      </c>
      <c r="D13" s="12">
        <v>97.8</v>
      </c>
      <c r="F13" s="28" t="s">
        <v>25</v>
      </c>
      <c r="G13" s="1">
        <v>60000</v>
      </c>
    </row>
    <row r="14" spans="2:7">
      <c r="B14" t="s">
        <v>23</v>
      </c>
      <c r="C14" s="1">
        <f>C15*C16</f>
        <v>90</v>
      </c>
      <c r="D14" s="1">
        <f>D15*D16</f>
        <v>135</v>
      </c>
      <c r="F14" t="s">
        <v>23</v>
      </c>
      <c r="G14" s="1">
        <f>G15*G16</f>
        <v>54000</v>
      </c>
    </row>
    <row r="15" spans="2:7">
      <c r="B15" s="14" t="s">
        <v>17</v>
      </c>
      <c r="C15" s="10">
        <v>15</v>
      </c>
      <c r="D15" s="11">
        <f>0.375*60</f>
        <v>22.5</v>
      </c>
      <c r="F15" s="14" t="s">
        <v>26</v>
      </c>
      <c r="G15" s="29">
        <v>150</v>
      </c>
    </row>
    <row r="16" spans="2:7">
      <c r="B16" s="14" t="s">
        <v>18</v>
      </c>
      <c r="C16" s="1">
        <f>C7/60</f>
        <v>6</v>
      </c>
      <c r="D16" s="1">
        <f>C16</f>
        <v>6</v>
      </c>
      <c r="F16" s="14" t="s">
        <v>27</v>
      </c>
      <c r="G16" s="22">
        <v>360</v>
      </c>
    </row>
    <row r="17" spans="2:7">
      <c r="B17" s="5" t="s">
        <v>19</v>
      </c>
      <c r="C17" s="7">
        <f>C13+C14</f>
        <v>165</v>
      </c>
      <c r="D17" s="23">
        <f>D13+D14</f>
        <v>232.8</v>
      </c>
      <c r="F17" t="s">
        <v>29</v>
      </c>
      <c r="G17" s="1">
        <f>G15*C19</f>
        <v>81000</v>
      </c>
    </row>
    <row r="18" spans="2:7" ht="15.75" thickBot="1">
      <c r="B18" s="3" t="s">
        <v>20</v>
      </c>
      <c r="C18" s="19">
        <f>C12-C17</f>
        <v>135</v>
      </c>
      <c r="D18" s="26">
        <f>D12-D17</f>
        <v>217.2</v>
      </c>
      <c r="F18" s="30" t="s">
        <v>28</v>
      </c>
      <c r="G18" s="24">
        <f>G13+G14+G17</f>
        <v>195000</v>
      </c>
    </row>
    <row r="19" spans="2:7" ht="16.5" thickTop="1" thickBot="1">
      <c r="B19" s="18" t="s">
        <v>22</v>
      </c>
      <c r="C19" s="24">
        <f>C18*60/C15</f>
        <v>540</v>
      </c>
      <c r="D19" s="25">
        <f>D18*60/D15</f>
        <v>579.20000000000005</v>
      </c>
    </row>
    <row r="20" spans="2:7" ht="15.75" thickTop="1"/>
    <row r="21" spans="2:7">
      <c r="F21" s="3" t="s">
        <v>7</v>
      </c>
      <c r="G21" s="8" t="s">
        <v>8</v>
      </c>
    </row>
    <row r="22" spans="2:7">
      <c r="F22" s="2" t="s">
        <v>30</v>
      </c>
      <c r="G22" s="22">
        <f>G3</f>
        <v>2100000</v>
      </c>
    </row>
    <row r="23" spans="2:7">
      <c r="F23" s="2" t="s">
        <v>32</v>
      </c>
      <c r="G23" s="22">
        <f>G4*C7</f>
        <v>432000</v>
      </c>
    </row>
    <row r="24" spans="2:7">
      <c r="F24" s="2" t="s">
        <v>33</v>
      </c>
      <c r="G24" s="22">
        <f>G5</f>
        <v>540000</v>
      </c>
    </row>
    <row r="25" spans="2:7">
      <c r="F25" s="5" t="s">
        <v>31</v>
      </c>
      <c r="G25" s="7">
        <f>G6</f>
        <v>150000</v>
      </c>
    </row>
    <row r="26" spans="2:7">
      <c r="F26" s="2" t="s">
        <v>34</v>
      </c>
      <c r="G26" s="22">
        <f>SUM(G23:G25)</f>
        <v>1122000</v>
      </c>
    </row>
    <row r="27" spans="2:7">
      <c r="F27" s="28" t="s">
        <v>35</v>
      </c>
      <c r="G27" s="1">
        <f>G22-G26</f>
        <v>978000</v>
      </c>
    </row>
    <row r="28" spans="2:7" ht="15.75" thickBot="1">
      <c r="F28" s="18" t="s">
        <v>22</v>
      </c>
      <c r="G28" s="24">
        <f>G27/G4</f>
        <v>815</v>
      </c>
    </row>
    <row r="29" spans="2:7" ht="15.75" thickTop="1"/>
    <row r="35" spans="9:9">
      <c r="I35" s="27"/>
    </row>
  </sheetData>
  <pageMargins left="0.7" right="0.7" top="0.75" bottom="0.75" header="0.3" footer="0.3"/>
  <ignoredErrors>
    <ignoredError sqref="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Baguzin</cp:lastModifiedBy>
  <dcterms:created xsi:type="dcterms:W3CDTF">2012-05-09T07:19:10Z</dcterms:created>
  <dcterms:modified xsi:type="dcterms:W3CDTF">2012-05-16T09:23:10Z</dcterms:modified>
</cp:coreProperties>
</file>