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9320" windowHeight="10005"/>
  </bookViews>
  <sheets>
    <sheet name="Таблицы" sheetId="3" r:id="rId1"/>
  </sheets>
  <calcPr calcId="125725"/>
</workbook>
</file>

<file path=xl/calcChain.xml><?xml version="1.0" encoding="utf-8"?>
<calcChain xmlns="http://schemas.openxmlformats.org/spreadsheetml/2006/main">
  <c r="C37" i="3"/>
  <c r="C36"/>
  <c r="C35"/>
  <c r="C43"/>
  <c r="C44" s="1"/>
  <c r="C42"/>
  <c r="C41"/>
  <c r="C40"/>
  <c r="C34"/>
  <c r="G28"/>
  <c r="G27"/>
  <c r="G25"/>
  <c r="C24"/>
  <c r="G23"/>
  <c r="D23"/>
  <c r="E23"/>
  <c r="F23"/>
  <c r="C23"/>
  <c r="D31"/>
  <c r="E31"/>
  <c r="F31"/>
  <c r="C31"/>
  <c r="D22"/>
  <c r="G22" s="1"/>
  <c r="E22"/>
  <c r="E24" s="1"/>
  <c r="F22"/>
  <c r="F24" s="1"/>
  <c r="C22"/>
  <c r="G21"/>
  <c r="D21"/>
  <c r="E21"/>
  <c r="F21"/>
  <c r="C21"/>
  <c r="G20"/>
  <c r="D20"/>
  <c r="E20"/>
  <c r="F20"/>
  <c r="C20"/>
  <c r="G19"/>
  <c r="D19"/>
  <c r="E19"/>
  <c r="F19"/>
  <c r="C19"/>
  <c r="D15"/>
  <c r="E15"/>
  <c r="F15"/>
  <c r="C15"/>
  <c r="G15" s="1"/>
  <c r="G14"/>
  <c r="G13"/>
  <c r="G8"/>
  <c r="G7"/>
  <c r="D5"/>
  <c r="D9" s="1"/>
  <c r="E5"/>
  <c r="E9" s="1"/>
  <c r="F5"/>
  <c r="F9" s="1"/>
  <c r="C5"/>
  <c r="C9" s="1"/>
  <c r="G4"/>
  <c r="G3"/>
  <c r="D24" l="1"/>
  <c r="G24" s="1"/>
  <c r="G9"/>
  <c r="G5"/>
</calcChain>
</file>

<file path=xl/sharedStrings.xml><?xml version="1.0" encoding="utf-8"?>
<sst xmlns="http://schemas.openxmlformats.org/spreadsheetml/2006/main" count="51" uniqueCount="36">
  <si>
    <t>Маржинальная прибыль</t>
  </si>
  <si>
    <t>Продукт</t>
  </si>
  <si>
    <t>W</t>
  </si>
  <si>
    <t>X</t>
  </si>
  <si>
    <t>Z</t>
  </si>
  <si>
    <t>Итого</t>
  </si>
  <si>
    <t>Продажи</t>
  </si>
  <si>
    <t>Себестоимость реализации</t>
  </si>
  <si>
    <t>Валовая прибыль</t>
  </si>
  <si>
    <t>Накладные расходы:</t>
  </si>
  <si>
    <t>Административные</t>
  </si>
  <si>
    <t>Чистая прибыль</t>
  </si>
  <si>
    <t>Коммерческие</t>
  </si>
  <si>
    <t>Переменные затраты</t>
  </si>
  <si>
    <t>Постоянные затраты</t>
  </si>
  <si>
    <t>Всего себестоимость реализации</t>
  </si>
  <si>
    <t>Y</t>
  </si>
  <si>
    <t>Переменная себестоимость реализации</t>
  </si>
  <si>
    <t>Чистая выгода</t>
  </si>
  <si>
    <t>Постоянные коммерческие накладные расходы</t>
  </si>
  <si>
    <r>
      <t>Ассоциированные с продуктами постоянные затраты</t>
    </r>
    <r>
      <rPr>
        <vertAlign val="superscript"/>
        <sz val="11"/>
        <color theme="1"/>
        <rFont val="Calibri"/>
        <family val="2"/>
        <charset val="204"/>
        <scheme val="minor"/>
      </rPr>
      <t>2</t>
    </r>
  </si>
  <si>
    <t>Неассоциированные с продуктами постоянные затраты</t>
  </si>
  <si>
    <r>
      <t>Переменные коммерческие накладные расходы</t>
    </r>
    <r>
      <rPr>
        <vertAlign val="superscript"/>
        <sz val="11"/>
        <color theme="1"/>
        <rFont val="Calibri"/>
        <family val="2"/>
        <charset val="204"/>
        <scheme val="minor"/>
      </rPr>
      <t>1</t>
    </r>
  </si>
  <si>
    <t>Административные расходы</t>
  </si>
  <si>
    <r>
      <rPr>
        <vertAlign val="superscript"/>
        <sz val="11"/>
        <color theme="1"/>
        <rFont val="Calibri"/>
        <family val="2"/>
        <charset val="204"/>
        <scheme val="minor"/>
      </rPr>
      <t xml:space="preserve">1 </t>
    </r>
    <r>
      <rPr>
        <sz val="11"/>
        <color theme="1"/>
        <rFont val="Calibri"/>
        <family val="2"/>
        <charset val="204"/>
        <scheme val="minor"/>
      </rPr>
      <t>Из общих коммерческих накладных расходов вычтено по 5 млн. руб. на каждый продукт; собранные таким образом 20 млн. руб. отражены в строке "Постоянные коммерческие накладные расходы"</t>
    </r>
  </si>
  <si>
    <r>
      <rPr>
        <vertAlign val="superscript"/>
        <sz val="11"/>
        <color theme="1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charset val="204"/>
        <scheme val="minor"/>
      </rPr>
      <t xml:space="preserve"> Сначала мы показали, как 20 млн. неассоциированных с продуктами постоянных затрат, были распределены между продуктами на основе объемов реализации, затем в строке "Ассоциированные с продуктами постоянные затраты" оставили только постоянные затраты, связанные с продуктами, и наконец, 20 млн. отразили в отдельной строке "Неассоциированные с продуктами постоянные затраты"</t>
    </r>
  </si>
  <si>
    <t>Чистый доход</t>
  </si>
  <si>
    <t>Маржинальная прибыль от 40% дополнительных продаж продукта Y (18 300 * 0,4)</t>
  </si>
  <si>
    <t>тыс. руб.</t>
  </si>
  <si>
    <t>Дополнительные ассоциированные с продуктом постоянные затраты (1 800 * 0,3)</t>
  </si>
  <si>
    <t>Потеря чистой выгоды от продукта Z (альтернативные затраты)</t>
  </si>
  <si>
    <t>Текущая чистая прибыль</t>
  </si>
  <si>
    <t>Прекращение производства продукта Z</t>
  </si>
  <si>
    <t>Дополнительная маржинальная прибыль от Y</t>
  </si>
  <si>
    <t>Дополнительные постоянные затраты</t>
  </si>
  <si>
    <t>Прибыль в случае прекращения производства Z и замены его продажами Y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</si>
</sst>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1" xfId="0" applyBorder="1"/>
    <xf numFmtId="3" fontId="0" fillId="0" borderId="0" xfId="0" applyNumberFormat="1"/>
    <xf numFmtId="3" fontId="0" fillId="0" borderId="3" xfId="0" applyNumberFormat="1" applyBorder="1"/>
    <xf numFmtId="3" fontId="0" fillId="0" borderId="1" xfId="0" applyNumberFormat="1" applyBorder="1"/>
    <xf numFmtId="0" fontId="0" fillId="0" borderId="2" xfId="0" applyBorder="1" applyAlignment="1">
      <alignment horizontal="right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4" xfId="0" applyBorder="1" applyAlignment="1">
      <alignment wrapText="1"/>
    </xf>
    <xf numFmtId="3" fontId="0" fillId="0" borderId="4" xfId="0" applyNumberFormat="1" applyBorder="1"/>
    <xf numFmtId="0" fontId="0" fillId="0" borderId="2" xfId="0" applyBorder="1" applyAlignment="1">
      <alignment wrapText="1"/>
    </xf>
    <xf numFmtId="3" fontId="0" fillId="0" borderId="2" xfId="0" applyNumberFormat="1" applyBorder="1"/>
    <xf numFmtId="3" fontId="0" fillId="0" borderId="0" xfId="0" applyNumberFormat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2:L45"/>
  <sheetViews>
    <sheetView tabSelected="1" workbookViewId="0">
      <selection activeCell="H44" sqref="H44"/>
    </sheetView>
  </sheetViews>
  <sheetFormatPr defaultRowHeight="15"/>
  <cols>
    <col min="1" max="1" width="3.5703125" customWidth="1"/>
    <col min="2" max="2" width="52" customWidth="1"/>
    <col min="3" max="3" width="8.5703125" customWidth="1"/>
    <col min="4" max="7" width="7.7109375" customWidth="1"/>
  </cols>
  <sheetData>
    <row r="2" spans="2:12">
      <c r="B2" s="8" t="s">
        <v>1</v>
      </c>
      <c r="C2" s="9" t="s">
        <v>2</v>
      </c>
      <c r="D2" s="9" t="s">
        <v>3</v>
      </c>
      <c r="E2" s="9" t="s">
        <v>16</v>
      </c>
      <c r="F2" s="9" t="s">
        <v>4</v>
      </c>
      <c r="G2" s="2" t="s">
        <v>5</v>
      </c>
    </row>
    <row r="3" spans="2:12">
      <c r="B3" t="s">
        <v>6</v>
      </c>
      <c r="C3" s="5">
        <v>30000</v>
      </c>
      <c r="D3" s="5">
        <v>20000</v>
      </c>
      <c r="E3" s="5">
        <v>35000</v>
      </c>
      <c r="F3" s="5">
        <v>15000</v>
      </c>
      <c r="G3" s="5">
        <f>SUM(C3:F3)</f>
        <v>100000</v>
      </c>
    </row>
    <row r="4" spans="2:12">
      <c r="B4" t="s">
        <v>7</v>
      </c>
      <c r="C4" s="5">
        <v>16000</v>
      </c>
      <c r="D4" s="5">
        <v>8000</v>
      </c>
      <c r="E4" s="5">
        <v>22000</v>
      </c>
      <c r="F4" s="5">
        <v>10000</v>
      </c>
      <c r="G4" s="5">
        <f>SUM(C4:F4)</f>
        <v>56000</v>
      </c>
    </row>
    <row r="5" spans="2:12">
      <c r="B5" t="s">
        <v>8</v>
      </c>
      <c r="C5" s="6">
        <f>C3-C4</f>
        <v>14000</v>
      </c>
      <c r="D5" s="6">
        <f t="shared" ref="D5:F5" si="0">D3-D4</f>
        <v>12000</v>
      </c>
      <c r="E5" s="6">
        <f t="shared" si="0"/>
        <v>13000</v>
      </c>
      <c r="F5" s="6">
        <f t="shared" si="0"/>
        <v>5000</v>
      </c>
      <c r="G5" s="6">
        <f>SUM(C5:F5)</f>
        <v>44000</v>
      </c>
    </row>
    <row r="6" spans="2:12">
      <c r="B6" t="s">
        <v>9</v>
      </c>
      <c r="C6" s="5"/>
      <c r="D6" s="5"/>
      <c r="E6" s="5"/>
      <c r="F6" s="5"/>
      <c r="G6" s="5"/>
      <c r="J6" s="5"/>
    </row>
    <row r="7" spans="2:12">
      <c r="B7" s="3" t="s">
        <v>12</v>
      </c>
      <c r="C7" s="5">
        <v>8000</v>
      </c>
      <c r="D7" s="5">
        <v>7000</v>
      </c>
      <c r="E7" s="5">
        <v>8500</v>
      </c>
      <c r="F7" s="5">
        <v>6500</v>
      </c>
      <c r="G7" s="5">
        <f>SUM(C7:F7)</f>
        <v>30000</v>
      </c>
      <c r="J7" s="5"/>
      <c r="L7" s="5"/>
    </row>
    <row r="8" spans="2:12">
      <c r="B8" s="3" t="s">
        <v>10</v>
      </c>
      <c r="C8" s="5">
        <v>2000</v>
      </c>
      <c r="D8" s="5">
        <v>2000</v>
      </c>
      <c r="E8" s="5">
        <v>2000</v>
      </c>
      <c r="F8" s="5">
        <v>2000</v>
      </c>
      <c r="G8" s="5">
        <f>SUM(C8:F8)</f>
        <v>8000</v>
      </c>
      <c r="J8" s="5"/>
    </row>
    <row r="9" spans="2:12" ht="15.75" thickBot="1">
      <c r="B9" s="4" t="s">
        <v>11</v>
      </c>
      <c r="C9" s="7">
        <f>C5-C7-C8</f>
        <v>4000</v>
      </c>
      <c r="D9" s="7">
        <f t="shared" ref="D9:F9" si="1">D5-D7-D8</f>
        <v>3000</v>
      </c>
      <c r="E9" s="7">
        <f t="shared" si="1"/>
        <v>2500</v>
      </c>
      <c r="F9" s="7">
        <f t="shared" si="1"/>
        <v>-3500</v>
      </c>
      <c r="G9" s="7">
        <f>SUM(C9:F9)</f>
        <v>6000</v>
      </c>
    </row>
    <row r="10" spans="2:12" ht="15.75" thickTop="1">
      <c r="J10" s="5"/>
      <c r="K10" s="5"/>
    </row>
    <row r="11" spans="2:12">
      <c r="L11" s="5"/>
    </row>
    <row r="12" spans="2:12">
      <c r="B12" s="8" t="s">
        <v>1</v>
      </c>
      <c r="C12" s="9" t="s">
        <v>2</v>
      </c>
      <c r="D12" s="9" t="s">
        <v>3</v>
      </c>
      <c r="E12" s="9" t="s">
        <v>16</v>
      </c>
      <c r="F12" s="9" t="s">
        <v>4</v>
      </c>
      <c r="G12" s="2" t="s">
        <v>5</v>
      </c>
      <c r="J12" s="5"/>
      <c r="K12" s="5"/>
      <c r="L12" s="5"/>
    </row>
    <row r="13" spans="2:12">
      <c r="B13" t="s">
        <v>13</v>
      </c>
      <c r="C13" s="5">
        <v>4800</v>
      </c>
      <c r="D13" s="5">
        <v>1600</v>
      </c>
      <c r="E13" s="5">
        <v>13200</v>
      </c>
      <c r="F13" s="5">
        <v>5000</v>
      </c>
      <c r="G13" s="5">
        <f>SUM(C13:F13)</f>
        <v>24600</v>
      </c>
    </row>
    <row r="14" spans="2:12">
      <c r="B14" t="s">
        <v>14</v>
      </c>
      <c r="C14" s="5">
        <v>11200</v>
      </c>
      <c r="D14" s="5">
        <v>6400</v>
      </c>
      <c r="E14" s="5">
        <v>8800</v>
      </c>
      <c r="F14" s="5">
        <v>5000</v>
      </c>
      <c r="G14" s="5">
        <f>SUM(C14:F14)</f>
        <v>31400</v>
      </c>
    </row>
    <row r="15" spans="2:12" ht="15.75" thickBot="1">
      <c r="B15" s="4" t="s">
        <v>15</v>
      </c>
      <c r="C15" s="7">
        <f>SUM(C13:C14)</f>
        <v>16000</v>
      </c>
      <c r="D15" s="7">
        <f t="shared" ref="D15:F15" si="2">SUM(D13:D14)</f>
        <v>8000</v>
      </c>
      <c r="E15" s="7">
        <f t="shared" si="2"/>
        <v>22000</v>
      </c>
      <c r="F15" s="7">
        <f t="shared" si="2"/>
        <v>10000</v>
      </c>
      <c r="G15" s="7">
        <f>SUM(C15:F15)</f>
        <v>56000</v>
      </c>
    </row>
    <row r="16" spans="2:12" ht="15.75" thickTop="1"/>
    <row r="18" spans="2:7">
      <c r="B18" s="8" t="s">
        <v>1</v>
      </c>
      <c r="C18" s="9" t="s">
        <v>2</v>
      </c>
      <c r="D18" s="9" t="s">
        <v>3</v>
      </c>
      <c r="E18" s="9" t="s">
        <v>16</v>
      </c>
      <c r="F18" s="9" t="s">
        <v>4</v>
      </c>
      <c r="G18" s="2" t="s">
        <v>5</v>
      </c>
    </row>
    <row r="19" spans="2:7">
      <c r="B19" t="s">
        <v>6</v>
      </c>
      <c r="C19" s="5">
        <f>C3</f>
        <v>30000</v>
      </c>
      <c r="D19" s="5">
        <f t="shared" ref="D19:F19" si="3">D3</f>
        <v>20000</v>
      </c>
      <c r="E19" s="5">
        <f t="shared" si="3"/>
        <v>35000</v>
      </c>
      <c r="F19" s="5">
        <f t="shared" si="3"/>
        <v>15000</v>
      </c>
      <c r="G19" s="5">
        <f>SUM(C19:F19)</f>
        <v>100000</v>
      </c>
    </row>
    <row r="20" spans="2:7">
      <c r="B20" t="s">
        <v>17</v>
      </c>
      <c r="C20" s="5">
        <f>C13</f>
        <v>4800</v>
      </c>
      <c r="D20" s="5">
        <f t="shared" ref="D20:F20" si="4">D13</f>
        <v>1600</v>
      </c>
      <c r="E20" s="5">
        <f t="shared" si="4"/>
        <v>13200</v>
      </c>
      <c r="F20" s="5">
        <f t="shared" si="4"/>
        <v>5000</v>
      </c>
      <c r="G20" s="5">
        <f>SUM(C20:F20)</f>
        <v>24600</v>
      </c>
    </row>
    <row r="21" spans="2:7" ht="17.25">
      <c r="B21" t="s">
        <v>22</v>
      </c>
      <c r="C21" s="5">
        <f>C7-5000</f>
        <v>3000</v>
      </c>
      <c r="D21" s="5">
        <f t="shared" ref="D21:F21" si="5">D7-5000</f>
        <v>2000</v>
      </c>
      <c r="E21" s="5">
        <f t="shared" si="5"/>
        <v>3500</v>
      </c>
      <c r="F21" s="5">
        <f t="shared" si="5"/>
        <v>1500</v>
      </c>
      <c r="G21" s="5">
        <f>SUM(C21:F21)</f>
        <v>10000</v>
      </c>
    </row>
    <row r="22" spans="2:7">
      <c r="B22" t="s">
        <v>0</v>
      </c>
      <c r="C22" s="6">
        <f>C19-C20-C21</f>
        <v>22200</v>
      </c>
      <c r="D22" s="6">
        <f t="shared" ref="D22:F22" si="6">D19-D20-D21</f>
        <v>16400</v>
      </c>
      <c r="E22" s="6">
        <f t="shared" si="6"/>
        <v>18300</v>
      </c>
      <c r="F22" s="6">
        <f t="shared" si="6"/>
        <v>8500</v>
      </c>
      <c r="G22" s="6">
        <f>SUM(C22:F22)</f>
        <v>65400</v>
      </c>
    </row>
    <row r="23" spans="2:7" ht="17.25">
      <c r="B23" t="s">
        <v>20</v>
      </c>
      <c r="C23" s="5">
        <f>C14-C31</f>
        <v>5200</v>
      </c>
      <c r="D23" s="5">
        <f t="shared" ref="D23:F23" si="7">D14-D31</f>
        <v>2400</v>
      </c>
      <c r="E23" s="5">
        <f t="shared" si="7"/>
        <v>1800</v>
      </c>
      <c r="F23" s="5">
        <f t="shared" si="7"/>
        <v>2000</v>
      </c>
      <c r="G23" s="5">
        <f>SUM(C23:F23)</f>
        <v>11400</v>
      </c>
    </row>
    <row r="24" spans="2:7" ht="15.75" thickBot="1">
      <c r="B24" t="s">
        <v>18</v>
      </c>
      <c r="C24" s="7">
        <f>C22-C23</f>
        <v>17000</v>
      </c>
      <c r="D24" s="7">
        <f t="shared" ref="D24:F24" si="8">D22-D23</f>
        <v>14000</v>
      </c>
      <c r="E24" s="7">
        <f t="shared" si="8"/>
        <v>16500</v>
      </c>
      <c r="F24" s="7">
        <f t="shared" si="8"/>
        <v>6500</v>
      </c>
      <c r="G24" s="7">
        <f>SUM(C24:F24)</f>
        <v>54000</v>
      </c>
    </row>
    <row r="25" spans="2:7" ht="15.75" thickTop="1">
      <c r="B25" t="s">
        <v>21</v>
      </c>
      <c r="C25" s="5"/>
      <c r="D25" s="5"/>
      <c r="E25" s="5"/>
      <c r="F25" s="5"/>
      <c r="G25" s="5">
        <f>G31</f>
        <v>20000</v>
      </c>
    </row>
    <row r="26" spans="2:7">
      <c r="B26" t="s">
        <v>19</v>
      </c>
      <c r="C26" s="5"/>
      <c r="D26" s="5"/>
      <c r="E26" s="5"/>
      <c r="F26" s="5"/>
      <c r="G26" s="5">
        <v>20000</v>
      </c>
    </row>
    <row r="27" spans="2:7">
      <c r="B27" t="s">
        <v>23</v>
      </c>
      <c r="C27" s="5"/>
      <c r="D27" s="5"/>
      <c r="E27" s="5"/>
      <c r="F27" s="5"/>
      <c r="G27" s="5">
        <f>G8</f>
        <v>8000</v>
      </c>
    </row>
    <row r="28" spans="2:7">
      <c r="B28" s="5" t="s">
        <v>11</v>
      </c>
      <c r="C28" s="5"/>
      <c r="D28" s="5"/>
      <c r="E28" s="5"/>
      <c r="F28" s="5"/>
      <c r="G28" s="5">
        <f>G24-SUM(G25:G27)</f>
        <v>6000</v>
      </c>
    </row>
    <row r="29" spans="2:7">
      <c r="C29" s="5"/>
    </row>
    <row r="30" spans="2:7" ht="61.5" customHeight="1">
      <c r="B30" s="13" t="s">
        <v>24</v>
      </c>
      <c r="C30" s="14"/>
      <c r="D30" s="1"/>
      <c r="E30" s="1"/>
      <c r="F30" s="1"/>
      <c r="G30" s="1"/>
    </row>
    <row r="31" spans="2:7" ht="123.75" customHeight="1">
      <c r="B31" s="11" t="s">
        <v>25</v>
      </c>
      <c r="C31" s="12">
        <f>C19/$G$19*$G$31</f>
        <v>6000</v>
      </c>
      <c r="D31" s="12">
        <f t="shared" ref="D31:F31" si="9">D19/$G$19*$G$31</f>
        <v>4000</v>
      </c>
      <c r="E31" s="12">
        <f t="shared" si="9"/>
        <v>7000</v>
      </c>
      <c r="F31" s="12">
        <f t="shared" si="9"/>
        <v>3000</v>
      </c>
      <c r="G31" s="12">
        <v>20000</v>
      </c>
    </row>
    <row r="32" spans="2:7">
      <c r="B32" s="5"/>
      <c r="C32" s="5"/>
    </row>
    <row r="33" spans="2:3">
      <c r="C33" s="12" t="s">
        <v>28</v>
      </c>
    </row>
    <row r="34" spans="2:3" ht="30">
      <c r="B34" s="10" t="s">
        <v>27</v>
      </c>
      <c r="C34" s="5">
        <f>E22*0.4</f>
        <v>7320</v>
      </c>
    </row>
    <row r="35" spans="2:3" ht="30">
      <c r="B35" s="15" t="s">
        <v>29</v>
      </c>
      <c r="C35">
        <f>-E23*0.3</f>
        <v>-540</v>
      </c>
    </row>
    <row r="36" spans="2:3" ht="30">
      <c r="B36" s="15" t="s">
        <v>30</v>
      </c>
      <c r="C36" s="5">
        <f>-F24</f>
        <v>-6500</v>
      </c>
    </row>
    <row r="37" spans="2:3" ht="15.75" thickBot="1">
      <c r="B37" t="s">
        <v>26</v>
      </c>
      <c r="C37" s="7">
        <f>SUM(C34:C36)</f>
        <v>280</v>
      </c>
    </row>
    <row r="38" spans="2:3" ht="15.75" thickTop="1"/>
    <row r="39" spans="2:3">
      <c r="C39" s="12" t="s">
        <v>28</v>
      </c>
    </row>
    <row r="40" spans="2:3">
      <c r="B40" t="s">
        <v>31</v>
      </c>
      <c r="C40" s="5">
        <f>G28</f>
        <v>6000</v>
      </c>
    </row>
    <row r="41" spans="2:3">
      <c r="B41" t="s">
        <v>32</v>
      </c>
      <c r="C41" s="5">
        <f>-F24</f>
        <v>-6500</v>
      </c>
    </row>
    <row r="42" spans="2:3">
      <c r="B42" t="s">
        <v>33</v>
      </c>
      <c r="C42" s="5">
        <f>C34</f>
        <v>7320</v>
      </c>
    </row>
    <row r="43" spans="2:3">
      <c r="B43" t="s">
        <v>34</v>
      </c>
      <c r="C43">
        <f>-C35</f>
        <v>540</v>
      </c>
    </row>
    <row r="44" spans="2:3" ht="30.75" thickBot="1">
      <c r="B44" s="10" t="s">
        <v>35</v>
      </c>
      <c r="C44" s="7">
        <f>SUM(C40:C43)</f>
        <v>7360</v>
      </c>
    </row>
    <row r="45" spans="2:3" ht="15.75" thickTop="1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Таблицы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Багузин</dc:creator>
  <cp:lastModifiedBy>Baguzin</cp:lastModifiedBy>
  <dcterms:created xsi:type="dcterms:W3CDTF">2012-05-09T07:19:10Z</dcterms:created>
  <dcterms:modified xsi:type="dcterms:W3CDTF">2012-05-17T08:57:45Z</dcterms:modified>
</cp:coreProperties>
</file>