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3.02 Анализ данных\"/>
    </mc:Choice>
  </mc:AlternateContent>
  <bookViews>
    <workbookView xWindow="0" yWindow="0" windowWidth="24000" windowHeight="9885" activeTab="1"/>
  </bookViews>
  <sheets>
    <sheet name="Рис. 1" sheetId="1" r:id="rId1"/>
    <sheet name="Рис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7" i="1"/>
  <c r="D3" i="1"/>
  <c r="E16" i="2"/>
  <c r="E15" i="2"/>
  <c r="E8" i="2"/>
  <c r="E7" i="2"/>
  <c r="I8" i="2" l="1"/>
  <c r="I7" i="2"/>
  <c r="I4" i="2"/>
  <c r="I3" i="2"/>
  <c r="E12" i="2"/>
  <c r="E11" i="2"/>
  <c r="E4" i="2"/>
  <c r="B4" i="2"/>
  <c r="B5" i="2"/>
  <c r="B6" i="2"/>
  <c r="B7" i="2"/>
  <c r="B8" i="2" s="1"/>
  <c r="B9" i="2"/>
  <c r="B10" i="2"/>
  <c r="B11" i="2"/>
  <c r="B12" i="2"/>
  <c r="B13" i="2"/>
  <c r="B14" i="2"/>
  <c r="B15" i="2"/>
  <c r="B16" i="2"/>
  <c r="B3" i="2"/>
  <c r="E3" i="2"/>
</calcChain>
</file>

<file path=xl/sharedStrings.xml><?xml version="1.0" encoding="utf-8"?>
<sst xmlns="http://schemas.openxmlformats.org/spreadsheetml/2006/main" count="28" uniqueCount="18">
  <si>
    <t>Хmin</t>
  </si>
  <si>
    <t>Q1</t>
  </si>
  <si>
    <t>медиана</t>
  </si>
  <si>
    <t>Q3</t>
  </si>
  <si>
    <t>Xmax</t>
  </si>
  <si>
    <t xml:space="preserve">Пять базовых показателей </t>
  </si>
  <si>
    <t>распределения случайной величины</t>
  </si>
  <si>
    <t>Среднее</t>
  </si>
  <si>
    <t>Медиана</t>
  </si>
  <si>
    <t>1-й квартиль</t>
  </si>
  <si>
    <t>3-й квартиль</t>
  </si>
  <si>
    <t>± 1 ст. откл.</t>
  </si>
  <si>
    <t>± 2 ст. откл.</t>
  </si>
  <si>
    <t>Количество</t>
  </si>
  <si>
    <t>Точечная масштабированняа диаграмма</t>
  </si>
  <si>
    <t>Доля по горизонтали</t>
  </si>
  <si>
    <t>Доля по вертикали</t>
  </si>
  <si>
    <t>Доходность,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</si>
</sst>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2'!$D$1</c:f>
          <c:strCache>
            <c:ptCount val="1"/>
            <c:pt idx="0">
              <c:v>Точечная масштабированняа диаграмма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2'!$B$1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'Рис. 2'!$A$2:$A$16</c:f>
              <c:numCache>
                <c:formatCode>General</c:formatCode>
                <c:ptCount val="15"/>
                <c:pt idx="0">
                  <c:v>-6.1</c:v>
                </c:pt>
                <c:pt idx="1">
                  <c:v>-2.8</c:v>
                </c:pt>
                <c:pt idx="2">
                  <c:v>-1.2</c:v>
                </c:pt>
                <c:pt idx="3">
                  <c:v>-0.7</c:v>
                </c:pt>
                <c:pt idx="4">
                  <c:v>4.3</c:v>
                </c:pt>
                <c:pt idx="5">
                  <c:v>5.5</c:v>
                </c:pt>
                <c:pt idx="6">
                  <c:v>5.9</c:v>
                </c:pt>
                <c:pt idx="7">
                  <c:v>6.5</c:v>
                </c:pt>
                <c:pt idx="8">
                  <c:v>7.6</c:v>
                </c:pt>
                <c:pt idx="9">
                  <c:v>8.3000000000000007</c:v>
                </c:pt>
                <c:pt idx="10">
                  <c:v>9.6</c:v>
                </c:pt>
                <c:pt idx="11">
                  <c:v>9.8000000000000007</c:v>
                </c:pt>
                <c:pt idx="12">
                  <c:v>12.9</c:v>
                </c:pt>
                <c:pt idx="13">
                  <c:v>13.1</c:v>
                </c:pt>
                <c:pt idx="14">
                  <c:v>18.5</c:v>
                </c:pt>
              </c:numCache>
            </c:numRef>
          </c:xVal>
          <c:yVal>
            <c:numRef>
              <c:f>'Рис. 2'!$B$2:$B$16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403728"/>
        <c:axId val="563399416"/>
      </c:scatterChart>
      <c:scatterChart>
        <c:scatterStyle val="lineMarker"/>
        <c:varyColors val="0"/>
        <c:ser>
          <c:idx val="1"/>
          <c:order val="1"/>
          <c:tx>
            <c:strRef>
              <c:f>'Рис. 2'!$F$2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'Рис. 2'!$E$3:$E$4</c:f>
              <c:numCache>
                <c:formatCode>General</c:formatCode>
                <c:ptCount val="2"/>
                <c:pt idx="0">
                  <c:v>6.08</c:v>
                </c:pt>
                <c:pt idx="1">
                  <c:v>6.08</c:v>
                </c:pt>
              </c:numCache>
            </c:numRef>
          </c:xVal>
          <c:yVal>
            <c:numRef>
              <c:f>'Рис. 2'!$F$3:$F$4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'Рис. 2'!$F$6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'Рис. 2'!$E$7:$E$8</c:f>
              <c:numCache>
                <c:formatCode>General</c:formatCode>
                <c:ptCount val="2"/>
                <c:pt idx="0">
                  <c:v>-0.7</c:v>
                </c:pt>
                <c:pt idx="1">
                  <c:v>-0.7</c:v>
                </c:pt>
              </c:numCache>
            </c:numRef>
          </c:xVal>
          <c:yVal>
            <c:numRef>
              <c:f>'Рис. 2'!$F$7:$F$8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'Рис. 2'!$F$14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'Рис. 2'!$E$15:$E$16</c:f>
              <c:numCache>
                <c:formatCode>General</c:formatCode>
                <c:ptCount val="2"/>
                <c:pt idx="0">
                  <c:v>9.8000000000000007</c:v>
                </c:pt>
                <c:pt idx="1">
                  <c:v>9.8000000000000007</c:v>
                </c:pt>
              </c:numCache>
            </c:numRef>
          </c:xVal>
          <c:yVal>
            <c:numRef>
              <c:f>'Рис. 2'!$F$15:$F$16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'Рис. 2'!$F$10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'Рис. 2'!$E$11:$E$12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xVal>
          <c:yVal>
            <c:numRef>
              <c:f>'Рис. 2'!$F$11:$F$12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'Рис. 2'!$J$2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'Рис. 2'!$I$3:$I$4</c:f>
              <c:numCache>
                <c:formatCode>0.0</c:formatCode>
                <c:ptCount val="2"/>
                <c:pt idx="0">
                  <c:v>-0.53925761914215187</c:v>
                </c:pt>
                <c:pt idx="1">
                  <c:v>12.699257619142152</c:v>
                </c:pt>
              </c:numCache>
            </c:numRef>
          </c:xVal>
          <c:yVal>
            <c:numRef>
              <c:f>'Рис. 2'!$J$3:$J$4</c:f>
              <c:numCache>
                <c:formatCode>General</c:formatCod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'Рис. 2'!$J$6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'Рис. 2'!$I$7:$I$8</c:f>
              <c:numCache>
                <c:formatCode>0.0</c:formatCode>
                <c:ptCount val="2"/>
                <c:pt idx="0">
                  <c:v>-7.1585152382843038</c:v>
                </c:pt>
                <c:pt idx="1">
                  <c:v>19.318515238284306</c:v>
                </c:pt>
              </c:numCache>
            </c:numRef>
          </c:xVal>
          <c:yVal>
            <c:numRef>
              <c:f>'Рис. 2'!$J$7:$J$8</c:f>
              <c:numCache>
                <c:formatCode>General</c:formatCode>
                <c:ptCount val="2"/>
                <c:pt idx="0">
                  <c:v>-20</c:v>
                </c:pt>
                <c:pt idx="1">
                  <c:v>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297160"/>
        <c:axId val="563401768"/>
      </c:scatterChart>
      <c:valAx>
        <c:axId val="563403728"/>
        <c:scaling>
          <c:orientation val="minMax"/>
          <c:max val="20"/>
          <c:min val="-8"/>
        </c:scaling>
        <c:delete val="0"/>
        <c:axPos val="b"/>
        <c:title>
          <c:tx>
            <c:strRef>
              <c:f>'Рис. 2'!$A$1</c:f>
              <c:strCache>
                <c:ptCount val="1"/>
                <c:pt idx="0">
                  <c:v>Доходность, %</c:v>
                </c:pt>
              </c:strCache>
            </c:strRef>
          </c:tx>
          <c:layout>
            <c:manualLayout>
              <c:xMode val="edge"/>
              <c:yMode val="edge"/>
              <c:x val="0.77647550306211721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399416"/>
        <c:crosses val="autoZero"/>
        <c:crossBetween val="midCat"/>
        <c:majorUnit val="4"/>
      </c:valAx>
      <c:valAx>
        <c:axId val="563399416"/>
        <c:scaling>
          <c:orientation val="minMax"/>
          <c:max val="3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403728"/>
        <c:crosses val="autoZero"/>
        <c:crossBetween val="midCat"/>
      </c:valAx>
      <c:valAx>
        <c:axId val="563401768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8297160"/>
        <c:crosses val="max"/>
        <c:crossBetween val="midCat"/>
      </c:valAx>
      <c:valAx>
        <c:axId val="568297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401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6</xdr:col>
      <xdr:colOff>9525</xdr:colOff>
      <xdr:row>31</xdr:row>
      <xdr:rowOff>76200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21</xdr:row>
      <xdr:rowOff>52388</xdr:rowOff>
    </xdr:from>
    <xdr:to>
      <xdr:col>4</xdr:col>
      <xdr:colOff>1247775</xdr:colOff>
      <xdr:row>22</xdr:row>
      <xdr:rowOff>166688</xdr:rowOff>
    </xdr:to>
    <xdr:sp macro="" textlink="">
      <xdr:nvSpPr>
        <xdr:cNvPr id="20" name="TextBox 19"/>
        <xdr:cNvSpPr txBox="1"/>
      </xdr:nvSpPr>
      <xdr:spPr>
        <a:xfrm>
          <a:off x="2114550" y="4052888"/>
          <a:ext cx="20478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</a:t>
          </a:r>
          <a:r>
            <a:rPr lang="en-US" sz="1100" baseline="-25000"/>
            <a:t>1</a:t>
          </a:r>
          <a:r>
            <a:rPr lang="en-US" sz="1100" baseline="0"/>
            <a:t>       </a:t>
          </a:r>
          <a:r>
            <a:rPr lang="ru-RU" sz="1100" baseline="0"/>
            <a:t>           </a:t>
          </a:r>
          <a:r>
            <a:rPr lang="en-US" sz="1100" baseline="0"/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X̅  </a:t>
          </a:r>
          <a:r>
            <a:rPr lang="en-US" sz="1100" baseline="0"/>
            <a:t> </a:t>
          </a:r>
          <a:r>
            <a:rPr lang="ru-RU" sz="1100" baseline="0"/>
            <a:t>  медиана  </a:t>
          </a:r>
          <a:r>
            <a:rPr lang="en-US" sz="1100" baseline="0"/>
            <a:t>Q</a:t>
          </a:r>
          <a:r>
            <a:rPr lang="en-US" sz="1100" baseline="-25000"/>
            <a:t>3</a:t>
          </a:r>
          <a:endParaRPr lang="ru-RU" sz="1100" baseline="-25000"/>
        </a:p>
      </xdr:txBody>
    </xdr:sp>
    <xdr:clientData/>
  </xdr:twoCellAnchor>
  <xdr:twoCellAnchor>
    <xdr:from>
      <xdr:col>4</xdr:col>
      <xdr:colOff>457200</xdr:colOff>
      <xdr:row>22</xdr:row>
      <xdr:rowOff>80963</xdr:rowOff>
    </xdr:from>
    <xdr:to>
      <xdr:col>4</xdr:col>
      <xdr:colOff>514350</xdr:colOff>
      <xdr:row>23</xdr:row>
      <xdr:rowOff>90488</xdr:rowOff>
    </xdr:to>
    <xdr:cxnSp macro="">
      <xdr:nvCxnSpPr>
        <xdr:cNvPr id="21" name="Прямая со стрелкой 20"/>
        <xdr:cNvCxnSpPr/>
      </xdr:nvCxnSpPr>
      <xdr:spPr>
        <a:xfrm flipH="1">
          <a:off x="3371850" y="4271963"/>
          <a:ext cx="57150" cy="200025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22</xdr:row>
      <xdr:rowOff>52388</xdr:rowOff>
    </xdr:from>
    <xdr:to>
      <xdr:col>4</xdr:col>
      <xdr:colOff>314325</xdr:colOff>
      <xdr:row>23</xdr:row>
      <xdr:rowOff>119063</xdr:rowOff>
    </xdr:to>
    <xdr:cxnSp macro="">
      <xdr:nvCxnSpPr>
        <xdr:cNvPr id="22" name="Прямая со стрелкой 21"/>
        <xdr:cNvCxnSpPr/>
      </xdr:nvCxnSpPr>
      <xdr:spPr>
        <a:xfrm>
          <a:off x="3028950" y="4243388"/>
          <a:ext cx="200025" cy="257175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25</xdr:row>
      <xdr:rowOff>100012</xdr:rowOff>
    </xdr:from>
    <xdr:to>
      <xdr:col>4</xdr:col>
      <xdr:colOff>9525</xdr:colOff>
      <xdr:row>26</xdr:row>
      <xdr:rowOff>90487</xdr:rowOff>
    </xdr:to>
    <xdr:sp macro="" textlink="">
      <xdr:nvSpPr>
        <xdr:cNvPr id="23" name="TextBox 22"/>
        <xdr:cNvSpPr txBox="1"/>
      </xdr:nvSpPr>
      <xdr:spPr>
        <a:xfrm>
          <a:off x="2486025" y="4862512"/>
          <a:ext cx="4381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100"/>
            <a:t>X̅ ± S</a:t>
          </a:r>
          <a:endParaRPr lang="ru-RU" sz="1100"/>
        </a:p>
      </xdr:txBody>
    </xdr:sp>
    <xdr:clientData/>
  </xdr:twoCellAnchor>
  <xdr:twoCellAnchor>
    <xdr:from>
      <xdr:col>5</xdr:col>
      <xdr:colOff>561975</xdr:colOff>
      <xdr:row>26</xdr:row>
      <xdr:rowOff>42862</xdr:rowOff>
    </xdr:from>
    <xdr:to>
      <xdr:col>5</xdr:col>
      <xdr:colOff>1000125</xdr:colOff>
      <xdr:row>27</xdr:row>
      <xdr:rowOff>33337</xdr:rowOff>
    </xdr:to>
    <xdr:sp macro="" textlink="">
      <xdr:nvSpPr>
        <xdr:cNvPr id="24" name="TextBox 23"/>
        <xdr:cNvSpPr txBox="1"/>
      </xdr:nvSpPr>
      <xdr:spPr>
        <a:xfrm>
          <a:off x="4848225" y="4995862"/>
          <a:ext cx="4381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100"/>
            <a:t>X̅ ± 2S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4" sqref="D4"/>
    </sheetView>
  </sheetViews>
  <sheetFormatPr defaultRowHeight="15" x14ac:dyDescent="0.25"/>
  <cols>
    <col min="2" max="2" width="4.140625" customWidth="1"/>
    <col min="4" max="4" width="7.85546875" customWidth="1"/>
  </cols>
  <sheetData>
    <row r="1" spans="1:4" x14ac:dyDescent="0.25">
      <c r="A1">
        <v>-6.1</v>
      </c>
      <c r="C1" s="1" t="s">
        <v>5</v>
      </c>
    </row>
    <row r="2" spans="1:4" x14ac:dyDescent="0.25">
      <c r="A2">
        <v>-2.8</v>
      </c>
      <c r="C2" s="1" t="s">
        <v>6</v>
      </c>
    </row>
    <row r="3" spans="1:4" x14ac:dyDescent="0.25">
      <c r="A3">
        <v>-1.2</v>
      </c>
      <c r="C3" t="s">
        <v>0</v>
      </c>
      <c r="D3">
        <f>MIN(A:A)</f>
        <v>-6.1</v>
      </c>
    </row>
    <row r="4" spans="1:4" x14ac:dyDescent="0.25">
      <c r="A4">
        <v>-0.7</v>
      </c>
      <c r="C4" t="s">
        <v>1</v>
      </c>
      <c r="D4">
        <f>_xlfn.QUARTILE.EXC(A:A,1)</f>
        <v>-0.7</v>
      </c>
    </row>
    <row r="5" spans="1:4" x14ac:dyDescent="0.25">
      <c r="A5">
        <v>4.3</v>
      </c>
      <c r="C5" t="s">
        <v>2</v>
      </c>
      <c r="D5">
        <f>_xlfn.QUARTILE.EXC(A:A,2)</f>
        <v>6.5</v>
      </c>
    </row>
    <row r="6" spans="1:4" x14ac:dyDescent="0.25">
      <c r="A6">
        <v>5.5</v>
      </c>
      <c r="C6" t="s">
        <v>3</v>
      </c>
      <c r="D6">
        <f>_xlfn.QUARTILE.EXC(A:A,3)</f>
        <v>9.8000000000000007</v>
      </c>
    </row>
    <row r="7" spans="1:4" x14ac:dyDescent="0.25">
      <c r="A7">
        <v>5.9</v>
      </c>
      <c r="C7" t="s">
        <v>4</v>
      </c>
      <c r="D7">
        <f>MAX(A:A)</f>
        <v>18.5</v>
      </c>
    </row>
    <row r="8" spans="1:4" x14ac:dyDescent="0.25">
      <c r="A8">
        <v>6.5</v>
      </c>
    </row>
    <row r="9" spans="1:4" x14ac:dyDescent="0.25">
      <c r="A9">
        <v>7.6</v>
      </c>
    </row>
    <row r="10" spans="1:4" x14ac:dyDescent="0.25">
      <c r="A10">
        <v>8.3000000000000007</v>
      </c>
    </row>
    <row r="11" spans="1:4" x14ac:dyDescent="0.25">
      <c r="A11">
        <v>9.6</v>
      </c>
    </row>
    <row r="12" spans="1:4" x14ac:dyDescent="0.25">
      <c r="A12">
        <v>9.8000000000000007</v>
      </c>
    </row>
    <row r="13" spans="1:4" x14ac:dyDescent="0.25">
      <c r="A13">
        <v>12.9</v>
      </c>
    </row>
    <row r="14" spans="1:4" x14ac:dyDescent="0.25">
      <c r="A14">
        <v>13.1</v>
      </c>
    </row>
    <row r="15" spans="1:4" x14ac:dyDescent="0.25">
      <c r="A15">
        <v>18.5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H22" sqref="H22"/>
    </sheetView>
  </sheetViews>
  <sheetFormatPr defaultRowHeight="15" x14ac:dyDescent="0.25"/>
  <cols>
    <col min="1" max="1" width="14.5703125" bestFit="1" customWidth="1"/>
    <col min="2" max="2" width="12.7109375" customWidth="1"/>
    <col min="3" max="3" width="3.7109375" customWidth="1"/>
    <col min="4" max="4" width="12.7109375" customWidth="1"/>
    <col min="5" max="5" width="20.5703125" bestFit="1" customWidth="1"/>
    <col min="6" max="6" width="18.7109375" bestFit="1" customWidth="1"/>
    <col min="7" max="7" width="4.28515625" customWidth="1"/>
    <col min="8" max="8" width="12.5703125" bestFit="1" customWidth="1"/>
    <col min="9" max="9" width="20.5703125" bestFit="1" customWidth="1"/>
    <col min="10" max="10" width="18.7109375" bestFit="1" customWidth="1"/>
  </cols>
  <sheetData>
    <row r="1" spans="1:10" x14ac:dyDescent="0.25">
      <c r="A1" s="2" t="s">
        <v>17</v>
      </c>
      <c r="B1" s="2" t="s">
        <v>13</v>
      </c>
      <c r="C1" s="2"/>
      <c r="D1" s="5" t="s">
        <v>14</v>
      </c>
      <c r="E1" s="2"/>
      <c r="F1" s="2"/>
      <c r="G1" s="2"/>
      <c r="H1" s="3"/>
      <c r="I1" s="3"/>
      <c r="J1" s="3"/>
    </row>
    <row r="2" spans="1:10" x14ac:dyDescent="0.25">
      <c r="A2">
        <v>-6.1</v>
      </c>
      <c r="B2">
        <v>1</v>
      </c>
      <c r="D2" s="4"/>
      <c r="E2" s="2" t="s">
        <v>15</v>
      </c>
      <c r="F2" s="2" t="s">
        <v>16</v>
      </c>
      <c r="I2" s="2" t="s">
        <v>15</v>
      </c>
      <c r="J2" s="2" t="s">
        <v>16</v>
      </c>
    </row>
    <row r="3" spans="1:10" x14ac:dyDescent="0.25">
      <c r="A3">
        <v>-2.8</v>
      </c>
      <c r="B3">
        <f>IF(A3=A2,B2+1,1)</f>
        <v>1</v>
      </c>
      <c r="D3" s="9" t="s">
        <v>7</v>
      </c>
      <c r="E3">
        <f>AVERAGE(A:A)</f>
        <v>6.08</v>
      </c>
      <c r="F3">
        <v>20</v>
      </c>
      <c r="H3" s="6" t="s">
        <v>11</v>
      </c>
      <c r="I3" s="7">
        <f>AVERAGE(A:A)-_xlfn.STDEV.S(A:A)</f>
        <v>-0.53925761914215187</v>
      </c>
      <c r="J3">
        <v>-10</v>
      </c>
    </row>
    <row r="4" spans="1:10" x14ac:dyDescent="0.25">
      <c r="A4">
        <v>-1.2</v>
      </c>
      <c r="B4">
        <f t="shared" ref="B4:B16" si="0">IF(A4=A3,B3+1,1)</f>
        <v>1</v>
      </c>
      <c r="D4" s="9"/>
      <c r="E4">
        <f>AVERAGE(A:A)</f>
        <v>6.08</v>
      </c>
      <c r="F4">
        <v>40</v>
      </c>
      <c r="H4" s="6"/>
      <c r="I4" s="7">
        <f>AVERAGE(A:A)+_xlfn.STDEV.S(A:A)</f>
        <v>12.699257619142152</v>
      </c>
      <c r="J4">
        <v>-10</v>
      </c>
    </row>
    <row r="5" spans="1:10" x14ac:dyDescent="0.25">
      <c r="A5">
        <v>-0.7</v>
      </c>
      <c r="B5">
        <f t="shared" si="0"/>
        <v>1</v>
      </c>
      <c r="D5" s="4"/>
    </row>
    <row r="6" spans="1:10" x14ac:dyDescent="0.25">
      <c r="A6">
        <v>4.3</v>
      </c>
      <c r="B6">
        <f t="shared" si="0"/>
        <v>1</v>
      </c>
      <c r="D6" s="4"/>
      <c r="E6" s="2" t="s">
        <v>15</v>
      </c>
      <c r="F6" s="2" t="s">
        <v>16</v>
      </c>
      <c r="I6" s="2" t="s">
        <v>15</v>
      </c>
      <c r="J6" s="2" t="s">
        <v>16</v>
      </c>
    </row>
    <row r="7" spans="1:10" x14ac:dyDescent="0.25">
      <c r="A7">
        <v>5.5</v>
      </c>
      <c r="B7">
        <f t="shared" si="0"/>
        <v>1</v>
      </c>
      <c r="D7" s="9" t="s">
        <v>9</v>
      </c>
      <c r="E7">
        <f>_xlfn.QUARTILE.EXC($A:$A,1)</f>
        <v>-0.7</v>
      </c>
      <c r="F7">
        <v>20</v>
      </c>
      <c r="H7" s="10" t="s">
        <v>12</v>
      </c>
      <c r="I7" s="7">
        <f>AVERAGE(A:A)-2*_xlfn.STDEV.S(A:A)</f>
        <v>-7.1585152382843038</v>
      </c>
      <c r="J7">
        <v>-20</v>
      </c>
    </row>
    <row r="8" spans="1:10" x14ac:dyDescent="0.25">
      <c r="A8">
        <v>5.9</v>
      </c>
      <c r="B8">
        <f t="shared" si="0"/>
        <v>1</v>
      </c>
      <c r="D8" s="9"/>
      <c r="E8">
        <f>_xlfn.QUARTILE.EXC($A:$A,1)</f>
        <v>-0.7</v>
      </c>
      <c r="F8">
        <v>40</v>
      </c>
      <c r="H8" s="10"/>
      <c r="I8" s="7">
        <f>AVERAGE(A:A)+2*_xlfn.STDEV.S(A:A)</f>
        <v>19.318515238284306</v>
      </c>
      <c r="J8">
        <v>-20</v>
      </c>
    </row>
    <row r="9" spans="1:10" x14ac:dyDescent="0.25">
      <c r="A9">
        <v>6.5</v>
      </c>
      <c r="B9">
        <f t="shared" si="0"/>
        <v>1</v>
      </c>
      <c r="D9" s="4"/>
    </row>
    <row r="10" spans="1:10" x14ac:dyDescent="0.25">
      <c r="A10">
        <v>7.6</v>
      </c>
      <c r="B10">
        <f t="shared" si="0"/>
        <v>1</v>
      </c>
      <c r="D10" s="4"/>
      <c r="E10" s="2" t="s">
        <v>15</v>
      </c>
      <c r="F10" s="2" t="s">
        <v>16</v>
      </c>
    </row>
    <row r="11" spans="1:10" x14ac:dyDescent="0.25">
      <c r="A11">
        <v>8.3000000000000007</v>
      </c>
      <c r="B11">
        <f t="shared" si="0"/>
        <v>1</v>
      </c>
      <c r="D11" s="9" t="s">
        <v>8</v>
      </c>
      <c r="E11">
        <f>_xlfn.QUARTILE.INC($A:$A,2)</f>
        <v>6.5</v>
      </c>
      <c r="F11">
        <v>20</v>
      </c>
    </row>
    <row r="12" spans="1:10" x14ac:dyDescent="0.25">
      <c r="A12">
        <v>9.6</v>
      </c>
      <c r="B12">
        <f t="shared" si="0"/>
        <v>1</v>
      </c>
      <c r="D12" s="9"/>
      <c r="E12">
        <f>_xlfn.QUARTILE.INC($A:$A,2)</f>
        <v>6.5</v>
      </c>
      <c r="F12">
        <v>40</v>
      </c>
    </row>
    <row r="13" spans="1:10" x14ac:dyDescent="0.25">
      <c r="A13">
        <v>9.8000000000000007</v>
      </c>
      <c r="B13">
        <f t="shared" si="0"/>
        <v>1</v>
      </c>
      <c r="D13" s="4"/>
    </row>
    <row r="14" spans="1:10" x14ac:dyDescent="0.25">
      <c r="A14">
        <v>12.9</v>
      </c>
      <c r="B14">
        <f t="shared" si="0"/>
        <v>1</v>
      </c>
      <c r="D14" s="4"/>
      <c r="E14" s="2" t="s">
        <v>15</v>
      </c>
      <c r="F14" s="2" t="s">
        <v>16</v>
      </c>
    </row>
    <row r="15" spans="1:10" x14ac:dyDescent="0.25">
      <c r="A15">
        <v>13.1</v>
      </c>
      <c r="B15">
        <f t="shared" si="0"/>
        <v>1</v>
      </c>
      <c r="D15" s="9" t="s">
        <v>10</v>
      </c>
      <c r="E15">
        <f>_xlfn.QUARTILE.EXC($A:$A,3)</f>
        <v>9.8000000000000007</v>
      </c>
      <c r="F15">
        <v>20</v>
      </c>
    </row>
    <row r="16" spans="1:10" x14ac:dyDescent="0.25">
      <c r="A16">
        <v>18.5</v>
      </c>
      <c r="B16">
        <f t="shared" si="0"/>
        <v>1</v>
      </c>
      <c r="D16" s="9"/>
      <c r="E16">
        <f>_xlfn.QUARTILE.EXC($A:$A,3)</f>
        <v>9.8000000000000007</v>
      </c>
      <c r="F16">
        <v>40</v>
      </c>
    </row>
    <row r="18" spans="4:5" x14ac:dyDescent="0.25">
      <c r="D18" s="8"/>
      <c r="E18" s="7"/>
    </row>
    <row r="19" spans="4:5" x14ac:dyDescent="0.25">
      <c r="D19" s="8"/>
      <c r="E19" s="7"/>
    </row>
  </sheetData>
  <mergeCells count="5">
    <mergeCell ref="H7:H8"/>
    <mergeCell ref="D3:D4"/>
    <mergeCell ref="D7:D8"/>
    <mergeCell ref="D11:D12"/>
    <mergeCell ref="D15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2013-08-02T16:53:23Z</dcterms:created>
  <dcterms:modified xsi:type="dcterms:W3CDTF">2013-08-03T06:51:58Z</dcterms:modified>
</cp:coreProperties>
</file>