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Винстон\01\"/>
    </mc:Choice>
  </mc:AlternateContent>
  <bookViews>
    <workbookView xWindow="0" yWindow="0" windowWidth="28800" windowHeight="12435"/>
  </bookViews>
  <sheets>
    <sheet name="Рис. 1.1-1.3" sheetId="1" r:id="rId1"/>
    <sheet name="Рис. 1.4" sheetId="2" r:id="rId2"/>
    <sheet name="Рис. 1.5" sheetId="3" r:id="rId3"/>
    <sheet name="Рис. 1.6" sheetId="4" r:id="rId4"/>
    <sheet name="Рис. 1.7-1.9" sheetId="5" r:id="rId5"/>
    <sheet name="Рис. 1.11-1.12" sheetId="6" r:id="rId6"/>
    <sheet name="Рис. 1.14" sheetId="7" r:id="rId7"/>
    <sheet name="Рис. 1.15" sheetId="8" r:id="rId8"/>
    <sheet name="Рис. 1.16" sheetId="9" r:id="rId9"/>
    <sheet name="Рис. 1.17" sheetId="10" r:id="rId10"/>
  </sheets>
  <definedNames>
    <definedName name="AK">'Рис. 1.6'!$B$3</definedName>
    <definedName name="AL">'Рис. 1.6'!$B$2</definedName>
    <definedName name="AR">'Рис. 1.6'!$B$5</definedName>
    <definedName name="AZ">'Рис. 1.6'!$B$4</definedName>
    <definedName name="CA">'Рис. 1.6'!$B$6</definedName>
    <definedName name="CO">'Рис. 1.6'!$B$7</definedName>
    <definedName name="CT">'Рис. 1.6'!$B$8</definedName>
    <definedName name="DE">'Рис. 1.6'!$B$9</definedName>
    <definedName name="FL">'Рис. 1.6'!$B$10</definedName>
    <definedName name="GA">'Рис. 1.6'!$B$11</definedName>
    <definedName name="HI">'Рис. 1.6'!$B$12</definedName>
    <definedName name="IA">'Рис. 1.6'!$B$16</definedName>
    <definedName name="ID">'Рис. 1.6'!$B$13</definedName>
    <definedName name="IL">'Рис. 1.6'!$B$14</definedName>
    <definedName name="IN">'Рис. 1.6'!$B$15</definedName>
    <definedName name="KS">'Рис. 1.6'!$B$17</definedName>
    <definedName name="KY">'Рис. 1.6'!$B$18</definedName>
    <definedName name="LA">'Рис. 1.6'!$B$19</definedName>
    <definedName name="MA">'Рис. 1.6'!$B$22</definedName>
    <definedName name="MD">'Рис. 1.6'!$B$21</definedName>
    <definedName name="ME">'Рис. 1.6'!$B$20</definedName>
    <definedName name="MI">'Рис. 1.6'!$B$23</definedName>
    <definedName name="MN">'Рис. 1.6'!$B$24</definedName>
    <definedName name="MO">'Рис. 1.6'!$B$26</definedName>
    <definedName name="MS">'Рис. 1.6'!$B$25</definedName>
    <definedName name="MT">'Рис. 1.6'!$B$27</definedName>
    <definedName name="NC">'Рис. 1.6'!$B$34</definedName>
    <definedName name="ND">'Рис. 1.6'!$B$35</definedName>
    <definedName name="NE">'Рис. 1.6'!$B$28</definedName>
    <definedName name="NH">'Рис. 1.6'!$B$30</definedName>
    <definedName name="NJ">'Рис. 1.6'!$B$31</definedName>
    <definedName name="NM">'Рис. 1.6'!$B$32</definedName>
    <definedName name="NV">'Рис. 1.6'!$B$29</definedName>
    <definedName name="NY">'Рис. 1.6'!$B$33</definedName>
    <definedName name="OH">'Рис. 1.6'!$B$36</definedName>
    <definedName name="OK">'Рис. 1.6'!$B$37</definedName>
    <definedName name="OR">'Рис. 1.6'!$B$38</definedName>
    <definedName name="PA">'Рис. 1.6'!$B$39</definedName>
    <definedName name="RI">'Рис. 1.6'!$B$40</definedName>
    <definedName name="SC">'Рис. 1.6'!$B$41</definedName>
    <definedName name="SD">'Рис. 1.6'!$B$42</definedName>
    <definedName name="TN">'Рис. 1.6'!$B$43</definedName>
    <definedName name="TX">'Рис. 1.6'!$B$44</definedName>
    <definedName name="UT">'Рис. 1.6'!$B$45</definedName>
    <definedName name="VA">'Рис. 1.6'!$B$47</definedName>
    <definedName name="VT">'Рис. 1.6'!$B$46</definedName>
    <definedName name="WA">'Рис. 1.6'!$B$48</definedName>
    <definedName name="WI">'Рис. 1.6'!$B$50</definedName>
    <definedName name="WV">'Рис. 1.6'!$B$49</definedName>
    <definedName name="WY">'Рис. 1.6'!$B$51</definedName>
    <definedName name="Акции">'Рис. 1.11-1.12'!$B$3:$B$84</definedName>
    <definedName name="Векселя" comment="Значения доходности векселей за 1928-2009 гг.">'Рис. 1.11-1.12'!$C$3:$C$84</definedName>
    <definedName name="Данные">'Рис. 1.4'!$A$1:$B$5</definedName>
    <definedName name="затраты">'Рис. 1.14'!$F$6</definedName>
    <definedName name="Несмежный">'Рис. 1.5'!$B$3:$C$4,'Рис. 1.5'!$E$6:$G$7,'Рис. 1.5'!$B$10:$C$11</definedName>
    <definedName name="область1">'Рис. 1.7-1.9'!$A$2:$B$7</definedName>
    <definedName name="Облигации">'Рис. 1.11-1.12'!$D$3:$D$84</definedName>
    <definedName name="потребность">'Рис. 1.14'!$F$4</definedName>
    <definedName name="почасовая">'Рис. 1.17'!$12:$12</definedName>
    <definedName name="предыдущий_год">'Рис. 1.16'!A1048576</definedName>
    <definedName name="прибыль">'Рис. 1.14'!$F$7</definedName>
    <definedName name="прирост">'Рис. 1.16'!$B$3</definedName>
    <definedName name="себестоимость">'Рис. 1.14'!$F$5</definedName>
    <definedName name="Старт">'Рис. 1.1-1.3'!$B$3</definedName>
    <definedName name="Финиш">'Рис. 1.1-1.3'!$E$8</definedName>
    <definedName name="цена">'Рис. 1.14'!$F$3</definedName>
    <definedName name="часы">'Рис. 1.17'!$13:$13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0" l="1"/>
  <c r="H14" i="10"/>
  <c r="I14" i="10"/>
  <c r="J14" i="10"/>
  <c r="K14" i="10"/>
  <c r="L14" i="10"/>
  <c r="F14" i="10"/>
  <c r="B8" i="9" l="1"/>
  <c r="B9" i="9" s="1"/>
  <c r="B10" i="9" s="1"/>
  <c r="B11" i="9" s="1"/>
  <c r="B12" i="9" s="1"/>
  <c r="B13" i="9" s="1"/>
  <c r="B7" i="9"/>
  <c r="F4" i="7" l="1"/>
  <c r="F7" i="7" s="1"/>
  <c r="C86" i="6"/>
  <c r="B86" i="6"/>
  <c r="D88" i="6"/>
  <c r="C88" i="6"/>
  <c r="B88" i="6"/>
  <c r="D86" i="6"/>
  <c r="D2" i="4" l="1"/>
  <c r="D2" i="2" l="1"/>
</calcChain>
</file>

<file path=xl/sharedStrings.xml><?xml version="1.0" encoding="utf-8"?>
<sst xmlns="http://schemas.openxmlformats.org/spreadsheetml/2006/main" count="205" uniqueCount="144">
  <si>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</si>
  <si>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</si>
  <si>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</si>
  <si>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</si>
  <si>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</si>
  <si>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</si>
  <si>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</si>
  <si>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</si>
  <si>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</si>
  <si>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</si>
  <si>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</si>
  <si>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</si>
  <si>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</si>
  <si>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</si>
  <si>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</si>
  <si>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</si>
  <si>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</si>
  <si>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</si>
  <si>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</si>
  <si>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</si>
  <si>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</si>
  <si>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</si>
  <si>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</si>
  <si>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</si>
  <si>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</si>
  <si>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</si>
  <si>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</si>
  <si>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</si>
  <si>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</si>
  <si>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</si>
  <si>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</si>
  <si>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</si>
  <si>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</si>
  <si>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</si>
  <si>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</si>
  <si>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</si>
  <si>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</si>
  <si>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</si>
  <si>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</si>
  <si>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</si>
  <si>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</si>
  <si>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</si>
  <si>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</si>
  <si>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</si>
  <si>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</si>
  <si>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</si>
  <si>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</si>
  <si>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</si>
  <si>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</si>
  <si>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</si>
  <si>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Штат</t>
  </si>
  <si>
    <t>Продажи</t>
  </si>
  <si>
    <t>Годовая доходность</t>
  </si>
  <si>
    <t>Акции</t>
  </si>
  <si>
    <t>Векселя</t>
  </si>
  <si>
    <t>Облигации</t>
  </si>
  <si>
    <t>Годы</t>
  </si>
  <si>
    <t>Средняя</t>
  </si>
  <si>
    <t>Волатильность</t>
  </si>
  <si>
    <t>цена</t>
  </si>
  <si>
    <t>потребность</t>
  </si>
  <si>
    <t>себестоимость</t>
  </si>
  <si>
    <t>затраты</t>
  </si>
  <si>
    <t>прибыль</t>
  </si>
  <si>
    <t>='Рис. 1.6'!$B$3</t>
  </si>
  <si>
    <t>='Рис. 1.6'!$B$2</t>
  </si>
  <si>
    <t>='Рис. 1.6'!$B$5</t>
  </si>
  <si>
    <t>='Рис. 1.6'!$B$4</t>
  </si>
  <si>
    <t>='Рис. 1.6'!$B$6</t>
  </si>
  <si>
    <t>='Рис. 1.6'!$B$7</t>
  </si>
  <si>
    <t>='Рис. 1.6'!$B$8</t>
  </si>
  <si>
    <t>='Рис. 1.6'!$B$9</t>
  </si>
  <si>
    <t>='Рис. 1.6'!$B$10</t>
  </si>
  <si>
    <t>='Рис. 1.6'!$B$11</t>
  </si>
  <si>
    <t>='Рис. 1.6'!$B$12</t>
  </si>
  <si>
    <t>='Рис. 1.6'!$B$16</t>
  </si>
  <si>
    <t>='Рис. 1.6'!$B$13</t>
  </si>
  <si>
    <t>='Рис. 1.6'!$B$14</t>
  </si>
  <si>
    <t>='Рис. 1.6'!$B$15</t>
  </si>
  <si>
    <t>='Рис. 1.6'!$B$17</t>
  </si>
  <si>
    <t>='Рис. 1.6'!$B$18</t>
  </si>
  <si>
    <t>='Рис. 1.6'!$B$19</t>
  </si>
  <si>
    <t>='Рис. 1.6'!$B$22</t>
  </si>
  <si>
    <t>='Рис. 1.6'!$B$21</t>
  </si>
  <si>
    <t>='Рис. 1.6'!$B$20</t>
  </si>
  <si>
    <t>='Рис. 1.6'!$B$23</t>
  </si>
  <si>
    <t>='Рис. 1.6'!$B$24</t>
  </si>
  <si>
    <t>='Рис. 1.6'!$B$26</t>
  </si>
  <si>
    <t>='Рис. 1.6'!$B$25</t>
  </si>
  <si>
    <t>='Рис. 1.6'!$B$27</t>
  </si>
  <si>
    <t>='Рис. 1.6'!$B$34</t>
  </si>
  <si>
    <t>='Рис. 1.6'!$B$35</t>
  </si>
  <si>
    <t>='Рис. 1.6'!$B$28</t>
  </si>
  <si>
    <t>='Рис. 1.6'!$B$30</t>
  </si>
  <si>
    <t>='Рис. 1.6'!$B$31</t>
  </si>
  <si>
    <t>='Рис. 1.6'!$B$32</t>
  </si>
  <si>
    <t>='Рис. 1.6'!$B$29</t>
  </si>
  <si>
    <t>='Рис. 1.6'!$B$33</t>
  </si>
  <si>
    <t>='Рис. 1.6'!$B$36</t>
  </si>
  <si>
    <t>='Рис. 1.6'!$B$37</t>
  </si>
  <si>
    <t>='Рис. 1.6'!$B$38</t>
  </si>
  <si>
    <t>='Рис. 1.6'!$B$39</t>
  </si>
  <si>
    <t>='Рис. 1.6'!$B$40</t>
  </si>
  <si>
    <t>='Рис. 1.6'!$B$41</t>
  </si>
  <si>
    <t>='Рис. 1.6'!$B$42</t>
  </si>
  <si>
    <t>='Рис. 1.6'!$B$43</t>
  </si>
  <si>
    <t>='Рис. 1.6'!$B$44</t>
  </si>
  <si>
    <t>='Рис. 1.6'!$B$45</t>
  </si>
  <si>
    <t>='Рис. 1.6'!$B$47</t>
  </si>
  <si>
    <t>='Рис. 1.6'!$B$46</t>
  </si>
  <si>
    <t>='Рис. 1.6'!$B$48</t>
  </si>
  <si>
    <t>='Рис. 1.6'!$B$50</t>
  </si>
  <si>
    <t>='Рис. 1.6'!$B$49</t>
  </si>
  <si>
    <t>='Рис. 1.6'!$B$51</t>
  </si>
  <si>
    <t>='Рис. 1.11-1.12'!$B$3:$B$84</t>
  </si>
  <si>
    <t>='Рис. 1.11-1.12'!$C$3:$C$84</t>
  </si>
  <si>
    <t>Данные</t>
  </si>
  <si>
    <t>='Рис. 1.4'!$A$1:$B$5</t>
  </si>
  <si>
    <t>='Рис. 1.14'!$F$6</t>
  </si>
  <si>
    <t>Несмежный</t>
  </si>
  <si>
    <t>='Рис. 1.5'!$B$3:$C$4;'Рис. 1.5'!$E$6:$G$7;'Рис. 1.5'!$B$10:$C$11</t>
  </si>
  <si>
    <t>область1</t>
  </si>
  <si>
    <t>='Рис. 1.7-1.9'!$A$2:$B$7</t>
  </si>
  <si>
    <t>='Рис. 1.11-1.12'!$D$3:$D$84</t>
  </si>
  <si>
    <t>='Рис. 1.14'!$F$4</t>
  </si>
  <si>
    <t>='Рис. 1.14'!$F$7</t>
  </si>
  <si>
    <t>='Рис. 1.14'!$F$5</t>
  </si>
  <si>
    <t>Старт</t>
  </si>
  <si>
    <t>='Рис. 1.1-1.3'!$B$3</t>
  </si>
  <si>
    <t>Финиш</t>
  </si>
  <si>
    <t>='Рис. 1.1-1.3'!$E$8</t>
  </si>
  <si>
    <t>='Рис. 1.14'!$F$3</t>
  </si>
  <si>
    <t>прирост</t>
  </si>
  <si>
    <t>доход</t>
  </si>
  <si>
    <t>Пн</t>
  </si>
  <si>
    <t>Вт</t>
  </si>
  <si>
    <t>Ср</t>
  </si>
  <si>
    <t>Чт</t>
  </si>
  <si>
    <t>Пт</t>
  </si>
  <si>
    <t>Сб</t>
  </si>
  <si>
    <t>Вс</t>
  </si>
  <si>
    <t>почасовая</t>
  </si>
  <si>
    <t>часы</t>
  </si>
  <si>
    <t>зарплата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</si>
</sst>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[$$-409]#,##0"/>
    <numFmt numFmtId="165" formatCode="&quot;$&quot;#,##0.00_);[Red]\(&quot;$&quot;#,##0.00\)"/>
    <numFmt numFmtId="166" formatCode="#,##0.0000_);[Red]\(#,##0.0000\)"/>
    <numFmt numFmtId="167" formatCode="&quot;$&quot;#,##0.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1" xfId="0" applyFont="1" applyBorder="1"/>
    <xf numFmtId="164" fontId="0" fillId="0" borderId="2" xfId="1" applyNumberFormat="1" applyFont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0" fontId="0" fillId="3" borderId="3" xfId="0" applyFont="1" applyFill="1" applyBorder="1"/>
    <xf numFmtId="164" fontId="0" fillId="3" borderId="4" xfId="1" applyNumberFormat="1" applyFont="1" applyFill="1" applyBorder="1"/>
    <xf numFmtId="0" fontId="0" fillId="0" borderId="3" xfId="0" applyFont="1" applyBorder="1"/>
    <xf numFmtId="164" fontId="0" fillId="0" borderId="4" xfId="1" applyNumberFormat="1" applyFont="1" applyBorder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7" fontId="0" fillId="0" borderId="0" xfId="1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N34" sqref="N34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L14"/>
  <sheetViews>
    <sheetView topLeftCell="E11" zoomScale="80" zoomScaleNormal="80" workbookViewId="0">
      <selection activeCell="M48" sqref="M48"/>
    </sheetView>
  </sheetViews>
  <sheetFormatPr defaultRowHeight="15" x14ac:dyDescent="0.25"/>
  <cols>
    <col min="5" max="5" width="11.42578125" bestFit="1" customWidth="1"/>
    <col min="6" max="12" width="10.7109375" customWidth="1"/>
  </cols>
  <sheetData>
    <row r="11" spans="5:12" x14ac:dyDescent="0.25">
      <c r="F11" t="s">
        <v>134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140</v>
      </c>
    </row>
    <row r="12" spans="5:12" x14ac:dyDescent="0.25">
      <c r="E12" t="s">
        <v>141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15</v>
      </c>
      <c r="L12" s="16">
        <v>15</v>
      </c>
    </row>
    <row r="13" spans="5:12" x14ac:dyDescent="0.25">
      <c r="E13" t="s">
        <v>142</v>
      </c>
      <c r="F13">
        <v>55</v>
      </c>
      <c r="G13">
        <v>65</v>
      </c>
      <c r="H13">
        <v>75</v>
      </c>
      <c r="I13">
        <v>65</v>
      </c>
      <c r="J13">
        <v>77</v>
      </c>
      <c r="K13">
        <v>88</v>
      </c>
      <c r="L13">
        <v>36</v>
      </c>
    </row>
    <row r="14" spans="5:12" x14ac:dyDescent="0.25">
      <c r="E14" t="s">
        <v>143</v>
      </c>
      <c r="F14" s="16">
        <f>почасовая*часы</f>
        <v>275</v>
      </c>
      <c r="G14" s="16">
        <f>почасовая*часы</f>
        <v>390</v>
      </c>
      <c r="H14" s="16">
        <f>почасовая*часы</f>
        <v>525</v>
      </c>
      <c r="I14" s="16">
        <f>почасовая*часы</f>
        <v>520</v>
      </c>
      <c r="J14" s="16">
        <f>почасовая*часы</f>
        <v>693</v>
      </c>
      <c r="K14" s="16">
        <f>почасовая*часы</f>
        <v>1320</v>
      </c>
      <c r="L14" s="16">
        <f>почасовая*часы</f>
        <v>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80" zoomScaleNormal="80" workbookViewId="0">
      <selection sqref="A1:B5"/>
    </sheetView>
  </sheetViews>
  <sheetFormatPr defaultRowHeight="15" x14ac:dyDescent="0.25"/>
  <sheetData>
    <row r="1" spans="1:4" x14ac:dyDescent="0.25">
      <c r="A1">
        <v>9</v>
      </c>
      <c r="B1">
        <v>1</v>
      </c>
    </row>
    <row r="2" spans="1:4" x14ac:dyDescent="0.25">
      <c r="A2">
        <v>4</v>
      </c>
      <c r="B2">
        <v>6</v>
      </c>
      <c r="D2">
        <f>AVERAGE(Данные)</f>
        <v>5.0999999999999996</v>
      </c>
    </row>
    <row r="3" spans="1:4" x14ac:dyDescent="0.25">
      <c r="A3">
        <v>2</v>
      </c>
      <c r="B3">
        <v>3</v>
      </c>
    </row>
    <row r="4" spans="1:4" x14ac:dyDescent="0.25">
      <c r="A4">
        <v>5</v>
      </c>
      <c r="B4">
        <v>6</v>
      </c>
    </row>
    <row r="5" spans="1:4" x14ac:dyDescent="0.25">
      <c r="A5">
        <v>10</v>
      </c>
      <c r="B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B10" activeCellId="2" sqref="B3:C4 E6:G7 B10:C1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="80" zoomScaleNormal="80" workbookViewId="0">
      <selection activeCell="D3" sqref="D3"/>
    </sheetView>
  </sheetViews>
  <sheetFormatPr defaultRowHeight="15" x14ac:dyDescent="0.25"/>
  <cols>
    <col min="2" max="2" width="11.7109375" style="1" customWidth="1"/>
  </cols>
  <sheetData>
    <row r="1" spans="1:4" x14ac:dyDescent="0.25">
      <c r="A1" s="4" t="s">
        <v>50</v>
      </c>
      <c r="B1" s="5" t="s">
        <v>51</v>
      </c>
    </row>
    <row r="2" spans="1:4" x14ac:dyDescent="0.25">
      <c r="A2" s="6" t="s">
        <v>0</v>
      </c>
      <c r="B2" s="7">
        <v>915</v>
      </c>
      <c r="D2">
        <f>AZ+CA+MT+NY+NJ</f>
        <v>3286</v>
      </c>
    </row>
    <row r="3" spans="1:4" x14ac:dyDescent="0.25">
      <c r="A3" s="8" t="s">
        <v>1</v>
      </c>
      <c r="B3" s="9">
        <v>741</v>
      </c>
    </row>
    <row r="4" spans="1:4" x14ac:dyDescent="0.25">
      <c r="A4" s="6" t="s">
        <v>2</v>
      </c>
      <c r="B4" s="7">
        <v>566</v>
      </c>
    </row>
    <row r="5" spans="1:4" x14ac:dyDescent="0.25">
      <c r="A5" s="8" t="s">
        <v>3</v>
      </c>
      <c r="B5" s="9">
        <v>754</v>
      </c>
    </row>
    <row r="6" spans="1:4" x14ac:dyDescent="0.25">
      <c r="A6" s="6" t="s">
        <v>4</v>
      </c>
      <c r="B6" s="7">
        <v>687</v>
      </c>
    </row>
    <row r="7" spans="1:4" x14ac:dyDescent="0.25">
      <c r="A7" s="8" t="s">
        <v>5</v>
      </c>
      <c r="B7" s="9">
        <v>757</v>
      </c>
    </row>
    <row r="8" spans="1:4" x14ac:dyDescent="0.25">
      <c r="A8" s="6" t="s">
        <v>6</v>
      </c>
      <c r="B8" s="7">
        <v>786</v>
      </c>
    </row>
    <row r="9" spans="1:4" x14ac:dyDescent="0.25">
      <c r="A9" s="8" t="s">
        <v>7</v>
      </c>
      <c r="B9" s="9">
        <v>795</v>
      </c>
    </row>
    <row r="10" spans="1:4" x14ac:dyDescent="0.25">
      <c r="A10" s="6" t="s">
        <v>8</v>
      </c>
      <c r="B10" s="7">
        <v>944</v>
      </c>
    </row>
    <row r="11" spans="1:4" x14ac:dyDescent="0.25">
      <c r="A11" s="8" t="s">
        <v>9</v>
      </c>
      <c r="B11" s="9">
        <v>624</v>
      </c>
    </row>
    <row r="12" spans="1:4" x14ac:dyDescent="0.25">
      <c r="A12" s="6" t="s">
        <v>10</v>
      </c>
      <c r="B12" s="7">
        <v>663</v>
      </c>
    </row>
    <row r="13" spans="1:4" x14ac:dyDescent="0.25">
      <c r="A13" s="8" t="s">
        <v>11</v>
      </c>
      <c r="B13" s="9">
        <v>895</v>
      </c>
    </row>
    <row r="14" spans="1:4" x14ac:dyDescent="0.25">
      <c r="A14" s="6" t="s">
        <v>12</v>
      </c>
      <c r="B14" s="7">
        <v>963</v>
      </c>
    </row>
    <row r="15" spans="1:4" x14ac:dyDescent="0.25">
      <c r="A15" s="8" t="s">
        <v>13</v>
      </c>
      <c r="B15" s="9">
        <v>854</v>
      </c>
    </row>
    <row r="16" spans="1:4" x14ac:dyDescent="0.25">
      <c r="A16" s="6" t="s">
        <v>14</v>
      </c>
      <c r="B16" s="7">
        <v>921</v>
      </c>
    </row>
    <row r="17" spans="1:2" x14ac:dyDescent="0.25">
      <c r="A17" s="8" t="s">
        <v>15</v>
      </c>
      <c r="B17" s="9">
        <v>862</v>
      </c>
    </row>
    <row r="18" spans="1:2" x14ac:dyDescent="0.25">
      <c r="A18" s="6" t="s">
        <v>16</v>
      </c>
      <c r="B18" s="7">
        <v>670</v>
      </c>
    </row>
    <row r="19" spans="1:2" x14ac:dyDescent="0.25">
      <c r="A19" s="8" t="s">
        <v>17</v>
      </c>
      <c r="B19" s="9">
        <v>598</v>
      </c>
    </row>
    <row r="20" spans="1:2" x14ac:dyDescent="0.25">
      <c r="A20" s="6" t="s">
        <v>18</v>
      </c>
      <c r="B20" s="7">
        <v>537</v>
      </c>
    </row>
    <row r="21" spans="1:2" x14ac:dyDescent="0.25">
      <c r="A21" s="8" t="s">
        <v>19</v>
      </c>
      <c r="B21" s="9">
        <v>622</v>
      </c>
    </row>
    <row r="22" spans="1:2" x14ac:dyDescent="0.25">
      <c r="A22" s="6" t="s">
        <v>20</v>
      </c>
      <c r="B22" s="7">
        <v>515</v>
      </c>
    </row>
    <row r="23" spans="1:2" x14ac:dyDescent="0.25">
      <c r="A23" s="8" t="s">
        <v>21</v>
      </c>
      <c r="B23" s="9">
        <v>982</v>
      </c>
    </row>
    <row r="24" spans="1:2" x14ac:dyDescent="0.25">
      <c r="A24" s="6" t="s">
        <v>22</v>
      </c>
      <c r="B24" s="7">
        <v>554</v>
      </c>
    </row>
    <row r="25" spans="1:2" x14ac:dyDescent="0.25">
      <c r="A25" s="8" t="s">
        <v>23</v>
      </c>
      <c r="B25" s="9">
        <v>997</v>
      </c>
    </row>
    <row r="26" spans="1:2" x14ac:dyDescent="0.25">
      <c r="A26" s="6" t="s">
        <v>24</v>
      </c>
      <c r="B26" s="7">
        <v>605</v>
      </c>
    </row>
    <row r="27" spans="1:2" x14ac:dyDescent="0.25">
      <c r="A27" s="8" t="s">
        <v>25</v>
      </c>
      <c r="B27" s="9">
        <v>538</v>
      </c>
    </row>
    <row r="28" spans="1:2" x14ac:dyDescent="0.25">
      <c r="A28" s="6" t="s">
        <v>26</v>
      </c>
      <c r="B28" s="7">
        <v>952</v>
      </c>
    </row>
    <row r="29" spans="1:2" x14ac:dyDescent="0.25">
      <c r="A29" s="8" t="s">
        <v>27</v>
      </c>
      <c r="B29" s="9">
        <v>609</v>
      </c>
    </row>
    <row r="30" spans="1:2" x14ac:dyDescent="0.25">
      <c r="A30" s="6" t="s">
        <v>28</v>
      </c>
      <c r="B30" s="7">
        <v>739</v>
      </c>
    </row>
    <row r="31" spans="1:2" x14ac:dyDescent="0.25">
      <c r="A31" s="8" t="s">
        <v>29</v>
      </c>
      <c r="B31" s="9">
        <v>538</v>
      </c>
    </row>
    <row r="32" spans="1:2" x14ac:dyDescent="0.25">
      <c r="A32" s="6" t="s">
        <v>30</v>
      </c>
      <c r="B32" s="7">
        <v>614</v>
      </c>
    </row>
    <row r="33" spans="1:2" x14ac:dyDescent="0.25">
      <c r="A33" s="8" t="s">
        <v>31</v>
      </c>
      <c r="B33" s="9">
        <v>957</v>
      </c>
    </row>
    <row r="34" spans="1:2" x14ac:dyDescent="0.25">
      <c r="A34" s="6" t="s">
        <v>32</v>
      </c>
      <c r="B34" s="7">
        <v>718</v>
      </c>
    </row>
    <row r="35" spans="1:2" x14ac:dyDescent="0.25">
      <c r="A35" s="8" t="s">
        <v>33</v>
      </c>
      <c r="B35" s="9">
        <v>558</v>
      </c>
    </row>
    <row r="36" spans="1:2" x14ac:dyDescent="0.25">
      <c r="A36" s="6" t="s">
        <v>34</v>
      </c>
      <c r="B36" s="7">
        <v>696</v>
      </c>
    </row>
    <row r="37" spans="1:2" x14ac:dyDescent="0.25">
      <c r="A37" s="8" t="s">
        <v>35</v>
      </c>
      <c r="B37" s="9">
        <v>997</v>
      </c>
    </row>
    <row r="38" spans="1:2" x14ac:dyDescent="0.25">
      <c r="A38" s="6" t="s">
        <v>36</v>
      </c>
      <c r="B38" s="7">
        <v>674</v>
      </c>
    </row>
    <row r="39" spans="1:2" x14ac:dyDescent="0.25">
      <c r="A39" s="8" t="s">
        <v>37</v>
      </c>
      <c r="B39" s="9">
        <v>896</v>
      </c>
    </row>
    <row r="40" spans="1:2" x14ac:dyDescent="0.25">
      <c r="A40" s="6" t="s">
        <v>38</v>
      </c>
      <c r="B40" s="7">
        <v>967</v>
      </c>
    </row>
    <row r="41" spans="1:2" x14ac:dyDescent="0.25">
      <c r="A41" s="8" t="s">
        <v>39</v>
      </c>
      <c r="B41" s="9">
        <v>785</v>
      </c>
    </row>
    <row r="42" spans="1:2" x14ac:dyDescent="0.25">
      <c r="A42" s="6" t="s">
        <v>40</v>
      </c>
      <c r="B42" s="7">
        <v>597</v>
      </c>
    </row>
    <row r="43" spans="1:2" x14ac:dyDescent="0.25">
      <c r="A43" s="8" t="s">
        <v>41</v>
      </c>
      <c r="B43" s="9">
        <v>748</v>
      </c>
    </row>
    <row r="44" spans="1:2" x14ac:dyDescent="0.25">
      <c r="A44" s="6" t="s">
        <v>42</v>
      </c>
      <c r="B44" s="7">
        <v>818</v>
      </c>
    </row>
    <row r="45" spans="1:2" x14ac:dyDescent="0.25">
      <c r="A45" s="8" t="s">
        <v>43</v>
      </c>
      <c r="B45" s="9">
        <v>596</v>
      </c>
    </row>
    <row r="46" spans="1:2" x14ac:dyDescent="0.25">
      <c r="A46" s="6" t="s">
        <v>44</v>
      </c>
      <c r="B46" s="7">
        <v>533</v>
      </c>
    </row>
    <row r="47" spans="1:2" x14ac:dyDescent="0.25">
      <c r="A47" s="8" t="s">
        <v>45</v>
      </c>
      <c r="B47" s="9">
        <v>793</v>
      </c>
    </row>
    <row r="48" spans="1:2" x14ac:dyDescent="0.25">
      <c r="A48" s="6" t="s">
        <v>46</v>
      </c>
      <c r="B48" s="7">
        <v>560</v>
      </c>
    </row>
    <row r="49" spans="1:2" x14ac:dyDescent="0.25">
      <c r="A49" s="8" t="s">
        <v>47</v>
      </c>
      <c r="B49" s="9">
        <v>886</v>
      </c>
    </row>
    <row r="50" spans="1:2" x14ac:dyDescent="0.25">
      <c r="A50" s="6" t="s">
        <v>48</v>
      </c>
      <c r="B50" s="7">
        <v>843</v>
      </c>
    </row>
    <row r="51" spans="1:2" x14ac:dyDescent="0.25">
      <c r="A51" s="2" t="s">
        <v>49</v>
      </c>
      <c r="B51" s="3">
        <v>508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80" zoomScaleNormal="80" workbookViewId="0">
      <selection activeCell="C86" sqref="C86"/>
    </sheetView>
  </sheetViews>
  <sheetFormatPr defaultRowHeight="15" x14ac:dyDescent="0.25"/>
  <cols>
    <col min="1" max="1" width="8.85546875" bestFit="1" customWidth="1"/>
    <col min="2" max="4" width="12.7109375" customWidth="1"/>
    <col min="5" max="5" width="10.7109375" customWidth="1"/>
    <col min="6" max="6" width="12.140625" customWidth="1"/>
    <col min="7" max="7" width="12.85546875" customWidth="1"/>
  </cols>
  <sheetData>
    <row r="1" spans="1:7" x14ac:dyDescent="0.25">
      <c r="B1" s="14" t="s">
        <v>52</v>
      </c>
      <c r="C1" s="14"/>
      <c r="D1" s="14"/>
    </row>
    <row r="2" spans="1:7" x14ac:dyDescent="0.25">
      <c r="A2" s="13" t="s">
        <v>56</v>
      </c>
      <c r="B2" s="13" t="s">
        <v>53</v>
      </c>
      <c r="C2" s="13" t="s">
        <v>54</v>
      </c>
      <c r="D2" s="13" t="s">
        <v>55</v>
      </c>
    </row>
    <row r="3" spans="1:7" x14ac:dyDescent="0.25">
      <c r="A3">
        <v>1928</v>
      </c>
      <c r="B3" s="10">
        <v>0.43809999999999999</v>
      </c>
      <c r="C3" s="10">
        <v>3.0800000000000001E-2</v>
      </c>
      <c r="D3" s="10">
        <v>8.3999999999999995E-3</v>
      </c>
      <c r="E3" s="11"/>
      <c r="F3" s="11"/>
      <c r="G3" s="11"/>
    </row>
    <row r="4" spans="1:7" x14ac:dyDescent="0.25">
      <c r="A4">
        <v>1929</v>
      </c>
      <c r="B4" s="10">
        <v>-8.3000000000000004E-2</v>
      </c>
      <c r="C4" s="10">
        <v>3.1600000000000003E-2</v>
      </c>
      <c r="D4" s="10">
        <v>4.2000000000000003E-2</v>
      </c>
      <c r="E4" s="11"/>
      <c r="F4" s="11"/>
      <c r="G4" s="11"/>
    </row>
    <row r="5" spans="1:7" x14ac:dyDescent="0.25">
      <c r="A5">
        <v>1930</v>
      </c>
      <c r="B5" s="10">
        <v>-0.25119999999999998</v>
      </c>
      <c r="C5" s="10">
        <v>4.5499999999999999E-2</v>
      </c>
      <c r="D5" s="10">
        <v>4.5400000000000003E-2</v>
      </c>
      <c r="E5" s="11"/>
      <c r="F5" s="11"/>
      <c r="G5" s="11"/>
    </row>
    <row r="6" spans="1:7" hidden="1" x14ac:dyDescent="0.25">
      <c r="A6">
        <v>1931</v>
      </c>
      <c r="B6" s="10">
        <v>-0.43840000000000001</v>
      </c>
      <c r="C6" s="10">
        <v>2.3099999999999999E-2</v>
      </c>
      <c r="D6" s="10">
        <v>-2.5600000000000001E-2</v>
      </c>
      <c r="E6" s="11"/>
      <c r="F6" s="11"/>
      <c r="G6" s="11"/>
    </row>
    <row r="7" spans="1:7" hidden="1" x14ac:dyDescent="0.25">
      <c r="A7">
        <v>1932</v>
      </c>
      <c r="B7" s="10">
        <v>-8.6400000000000005E-2</v>
      </c>
      <c r="C7" s="10">
        <v>1.0699999999999999E-2</v>
      </c>
      <c r="D7" s="10">
        <v>8.7900000000000006E-2</v>
      </c>
      <c r="E7" s="11"/>
      <c r="F7" s="11"/>
      <c r="G7" s="11"/>
    </row>
    <row r="8" spans="1:7" hidden="1" x14ac:dyDescent="0.25">
      <c r="A8">
        <v>1933</v>
      </c>
      <c r="B8" s="10">
        <v>0.49980000000000002</v>
      </c>
      <c r="C8" s="10">
        <v>9.5999999999999992E-3</v>
      </c>
      <c r="D8" s="10">
        <v>1.8599999999999998E-2</v>
      </c>
      <c r="E8" s="11"/>
      <c r="F8" s="11"/>
      <c r="G8" s="11"/>
    </row>
    <row r="9" spans="1:7" hidden="1" x14ac:dyDescent="0.25">
      <c r="A9">
        <v>1934</v>
      </c>
      <c r="B9" s="10">
        <v>-1.1900000000000001E-2</v>
      </c>
      <c r="C9" s="10">
        <v>3.0000000000000001E-3</v>
      </c>
      <c r="D9" s="10">
        <v>7.9600000000000004E-2</v>
      </c>
      <c r="E9" s="11"/>
      <c r="F9" s="11"/>
      <c r="G9" s="12"/>
    </row>
    <row r="10" spans="1:7" hidden="1" x14ac:dyDescent="0.25">
      <c r="A10">
        <v>1935</v>
      </c>
      <c r="B10" s="10">
        <v>0.46739999999999998</v>
      </c>
      <c r="C10" s="10">
        <v>2.3E-3</v>
      </c>
      <c r="D10" s="10">
        <v>4.4699999999999997E-2</v>
      </c>
      <c r="E10" s="11"/>
      <c r="F10" s="11"/>
      <c r="G10" s="11"/>
    </row>
    <row r="11" spans="1:7" hidden="1" x14ac:dyDescent="0.25">
      <c r="A11">
        <v>1936</v>
      </c>
      <c r="B11" s="10">
        <v>0.31940000000000002</v>
      </c>
      <c r="C11" s="10">
        <v>1.5E-3</v>
      </c>
      <c r="D11" s="10">
        <v>5.0200000000000002E-2</v>
      </c>
      <c r="E11" s="11"/>
      <c r="F11" s="11"/>
      <c r="G11" s="11"/>
    </row>
    <row r="12" spans="1:7" hidden="1" x14ac:dyDescent="0.25">
      <c r="A12">
        <v>1937</v>
      </c>
      <c r="B12" s="10">
        <v>-0.35339999999999999</v>
      </c>
      <c r="C12" s="10">
        <v>1.1999999999999999E-3</v>
      </c>
      <c r="D12" s="10">
        <v>1.38E-2</v>
      </c>
      <c r="E12" s="11"/>
      <c r="F12" s="11"/>
      <c r="G12" s="11"/>
    </row>
    <row r="13" spans="1:7" hidden="1" x14ac:dyDescent="0.25">
      <c r="A13">
        <v>1938</v>
      </c>
      <c r="B13" s="10">
        <v>0.2928</v>
      </c>
      <c r="C13" s="10">
        <v>1.1000000000000001E-3</v>
      </c>
      <c r="D13" s="10">
        <v>4.2099999999999999E-2</v>
      </c>
      <c r="E13" s="11"/>
      <c r="F13" s="11"/>
      <c r="G13" s="11"/>
    </row>
    <row r="14" spans="1:7" hidden="1" x14ac:dyDescent="0.25">
      <c r="A14">
        <v>1939</v>
      </c>
      <c r="B14" s="10">
        <v>-1.0999999999999999E-2</v>
      </c>
      <c r="C14" s="10">
        <v>2.9999999999999997E-4</v>
      </c>
      <c r="D14" s="10">
        <v>4.41E-2</v>
      </c>
      <c r="E14" s="11"/>
      <c r="F14" s="11"/>
      <c r="G14" s="11"/>
    </row>
    <row r="15" spans="1:7" hidden="1" x14ac:dyDescent="0.25">
      <c r="A15">
        <v>1940</v>
      </c>
      <c r="B15" s="10">
        <v>-0.1067</v>
      </c>
      <c r="C15" s="10">
        <v>4.0000000000000002E-4</v>
      </c>
      <c r="D15" s="10">
        <v>5.3999999999999999E-2</v>
      </c>
      <c r="E15" s="11"/>
      <c r="F15" s="11"/>
      <c r="G15" s="11"/>
    </row>
    <row r="16" spans="1:7" hidden="1" x14ac:dyDescent="0.25">
      <c r="A16">
        <v>1941</v>
      </c>
      <c r="B16" s="10">
        <v>-0.12770000000000001</v>
      </c>
      <c r="C16" s="10">
        <v>2.0000000000000001E-4</v>
      </c>
      <c r="D16" s="10">
        <v>-2.0199999999999999E-2</v>
      </c>
      <c r="E16" s="11"/>
      <c r="F16" s="11"/>
      <c r="G16" s="11"/>
    </row>
    <row r="17" spans="1:7" hidden="1" x14ac:dyDescent="0.25">
      <c r="A17">
        <v>1942</v>
      </c>
      <c r="B17" s="10">
        <v>0.19170000000000001</v>
      </c>
      <c r="C17" s="10">
        <v>3.3E-3</v>
      </c>
      <c r="D17" s="10">
        <v>2.29E-2</v>
      </c>
      <c r="E17" s="11"/>
      <c r="F17" s="11"/>
      <c r="G17" s="11"/>
    </row>
    <row r="18" spans="1:7" hidden="1" x14ac:dyDescent="0.25">
      <c r="A18">
        <v>1943</v>
      </c>
      <c r="B18" s="10">
        <v>0.25059999999999999</v>
      </c>
      <c r="C18" s="10">
        <v>3.8E-3</v>
      </c>
      <c r="D18" s="10">
        <v>2.4899999999999999E-2</v>
      </c>
      <c r="E18" s="11"/>
      <c r="F18" s="11"/>
      <c r="G18" s="11"/>
    </row>
    <row r="19" spans="1:7" hidden="1" x14ac:dyDescent="0.25">
      <c r="A19">
        <v>1944</v>
      </c>
      <c r="B19" s="10">
        <v>0.1903</v>
      </c>
      <c r="C19" s="10">
        <v>3.8E-3</v>
      </c>
      <c r="D19" s="10">
        <v>2.58E-2</v>
      </c>
      <c r="E19" s="11"/>
      <c r="F19" s="11"/>
      <c r="G19" s="11"/>
    </row>
    <row r="20" spans="1:7" hidden="1" x14ac:dyDescent="0.25">
      <c r="A20">
        <v>1945</v>
      </c>
      <c r="B20" s="10">
        <v>0.35820000000000002</v>
      </c>
      <c r="C20" s="10">
        <v>3.8E-3</v>
      </c>
      <c r="D20" s="10">
        <v>3.7999999999999999E-2</v>
      </c>
      <c r="E20" s="11"/>
      <c r="F20" s="11"/>
      <c r="G20" s="11"/>
    </row>
    <row r="21" spans="1:7" hidden="1" x14ac:dyDescent="0.25">
      <c r="A21">
        <v>1946</v>
      </c>
      <c r="B21" s="10">
        <v>-8.43E-2</v>
      </c>
      <c r="C21" s="10">
        <v>3.8E-3</v>
      </c>
      <c r="D21" s="10">
        <v>3.1300000000000001E-2</v>
      </c>
      <c r="E21" s="11"/>
      <c r="F21" s="11"/>
      <c r="G21" s="11"/>
    </row>
    <row r="22" spans="1:7" hidden="1" x14ac:dyDescent="0.25">
      <c r="A22">
        <v>1947</v>
      </c>
      <c r="B22" s="10">
        <v>5.1999999999999998E-2</v>
      </c>
      <c r="C22" s="10">
        <v>3.8E-3</v>
      </c>
      <c r="D22" s="10">
        <v>9.1999999999999998E-3</v>
      </c>
      <c r="E22" s="11"/>
      <c r="F22" s="11"/>
      <c r="G22" s="11"/>
    </row>
    <row r="23" spans="1:7" hidden="1" x14ac:dyDescent="0.25">
      <c r="A23">
        <v>1948</v>
      </c>
      <c r="B23" s="10">
        <v>5.7000000000000002E-2</v>
      </c>
      <c r="C23" s="10">
        <v>9.4999999999999998E-3</v>
      </c>
      <c r="D23" s="10">
        <v>1.95E-2</v>
      </c>
      <c r="E23" s="11"/>
      <c r="F23" s="11"/>
      <c r="G23" s="11"/>
    </row>
    <row r="24" spans="1:7" hidden="1" x14ac:dyDescent="0.25">
      <c r="A24">
        <v>1949</v>
      </c>
      <c r="B24" s="10">
        <v>0.183</v>
      </c>
      <c r="C24" s="10">
        <v>1.1599999999999999E-2</v>
      </c>
      <c r="D24" s="10">
        <v>4.6600000000000003E-2</v>
      </c>
      <c r="E24" s="11"/>
      <c r="F24" s="11"/>
      <c r="G24" s="11"/>
    </row>
    <row r="25" spans="1:7" hidden="1" x14ac:dyDescent="0.25">
      <c r="A25">
        <v>1950</v>
      </c>
      <c r="B25" s="10">
        <v>0.30809999999999998</v>
      </c>
      <c r="C25" s="10">
        <v>1.0999999999999999E-2</v>
      </c>
      <c r="D25" s="10">
        <v>4.3E-3</v>
      </c>
      <c r="E25" s="11"/>
      <c r="F25" s="11"/>
      <c r="G25" s="11"/>
    </row>
    <row r="26" spans="1:7" hidden="1" x14ac:dyDescent="0.25">
      <c r="A26">
        <v>1951</v>
      </c>
      <c r="B26" s="10">
        <v>0.23680000000000001</v>
      </c>
      <c r="C26" s="10">
        <v>1.34E-2</v>
      </c>
      <c r="D26" s="10">
        <v>-3.0000000000000001E-3</v>
      </c>
      <c r="E26" s="11"/>
      <c r="F26" s="11"/>
      <c r="G26" s="11"/>
    </row>
    <row r="27" spans="1:7" hidden="1" x14ac:dyDescent="0.25">
      <c r="A27">
        <v>1952</v>
      </c>
      <c r="B27" s="10">
        <v>0.18149999999999999</v>
      </c>
      <c r="C27" s="10">
        <v>1.7299999999999999E-2</v>
      </c>
      <c r="D27" s="10">
        <v>2.2700000000000001E-2</v>
      </c>
      <c r="E27" s="11"/>
      <c r="F27" s="11"/>
      <c r="G27" s="11"/>
    </row>
    <row r="28" spans="1:7" hidden="1" x14ac:dyDescent="0.25">
      <c r="A28">
        <v>1953</v>
      </c>
      <c r="B28" s="10">
        <v>-1.21E-2</v>
      </c>
      <c r="C28" s="10">
        <v>2.0899999999999998E-2</v>
      </c>
      <c r="D28" s="10">
        <v>4.1399999999999999E-2</v>
      </c>
      <c r="E28" s="11"/>
      <c r="F28" s="11"/>
      <c r="G28" s="11"/>
    </row>
    <row r="29" spans="1:7" hidden="1" x14ac:dyDescent="0.25">
      <c r="A29">
        <v>1954</v>
      </c>
      <c r="B29" s="10">
        <v>0.52559999999999996</v>
      </c>
      <c r="C29" s="10">
        <v>1.6E-2</v>
      </c>
      <c r="D29" s="10">
        <v>3.2899999999999999E-2</v>
      </c>
      <c r="E29" s="11"/>
      <c r="F29" s="11"/>
      <c r="G29" s="11"/>
    </row>
    <row r="30" spans="1:7" hidden="1" x14ac:dyDescent="0.25">
      <c r="A30">
        <v>1955</v>
      </c>
      <c r="B30" s="10">
        <v>0.32600000000000001</v>
      </c>
      <c r="C30" s="10">
        <v>1.15E-2</v>
      </c>
      <c r="D30" s="10">
        <v>-1.34E-2</v>
      </c>
      <c r="E30" s="11"/>
      <c r="F30" s="11"/>
      <c r="G30" s="11"/>
    </row>
    <row r="31" spans="1:7" hidden="1" x14ac:dyDescent="0.25">
      <c r="A31">
        <v>1956</v>
      </c>
      <c r="B31" s="10">
        <v>7.4399999999999994E-2</v>
      </c>
      <c r="C31" s="10">
        <v>2.5399999999999999E-2</v>
      </c>
      <c r="D31" s="10">
        <v>-2.2599999999999999E-2</v>
      </c>
      <c r="E31" s="11"/>
      <c r="F31" s="11"/>
      <c r="G31" s="11"/>
    </row>
    <row r="32" spans="1:7" hidden="1" x14ac:dyDescent="0.25">
      <c r="A32">
        <v>1957</v>
      </c>
      <c r="B32" s="10">
        <v>-0.1046</v>
      </c>
      <c r="C32" s="10">
        <v>3.2099999999999997E-2</v>
      </c>
      <c r="D32" s="10">
        <v>6.8000000000000005E-2</v>
      </c>
      <c r="E32" s="11"/>
      <c r="F32" s="11"/>
      <c r="G32" s="11"/>
    </row>
    <row r="33" spans="1:7" hidden="1" x14ac:dyDescent="0.25">
      <c r="A33">
        <v>1958</v>
      </c>
      <c r="B33" s="10">
        <v>0.43719999999999998</v>
      </c>
      <c r="C33" s="10">
        <v>3.04E-2</v>
      </c>
      <c r="D33" s="10">
        <v>-2.1000000000000001E-2</v>
      </c>
      <c r="E33" s="11"/>
      <c r="F33" s="11"/>
      <c r="G33" s="11"/>
    </row>
    <row r="34" spans="1:7" hidden="1" x14ac:dyDescent="0.25">
      <c r="A34">
        <v>1959</v>
      </c>
      <c r="B34" s="10">
        <v>0.1206</v>
      </c>
      <c r="C34" s="10">
        <v>2.7699999999999999E-2</v>
      </c>
      <c r="D34" s="10">
        <v>-2.6499999999999999E-2</v>
      </c>
      <c r="E34" s="11"/>
      <c r="F34" s="11"/>
      <c r="G34" s="11"/>
    </row>
    <row r="35" spans="1:7" hidden="1" x14ac:dyDescent="0.25">
      <c r="A35">
        <v>1960</v>
      </c>
      <c r="B35" s="10">
        <v>3.3999999999999998E-3</v>
      </c>
      <c r="C35" s="10">
        <v>4.4900000000000002E-2</v>
      </c>
      <c r="D35" s="10">
        <v>0.1164</v>
      </c>
      <c r="E35" s="11"/>
      <c r="F35" s="11"/>
      <c r="G35" s="11"/>
    </row>
    <row r="36" spans="1:7" hidden="1" x14ac:dyDescent="0.25">
      <c r="A36">
        <v>1961</v>
      </c>
      <c r="B36" s="10">
        <v>0.26640000000000003</v>
      </c>
      <c r="C36" s="10">
        <v>2.2499999999999999E-2</v>
      </c>
      <c r="D36" s="10">
        <v>2.06E-2</v>
      </c>
      <c r="E36" s="11"/>
      <c r="F36" s="11"/>
      <c r="G36" s="11"/>
    </row>
    <row r="37" spans="1:7" hidden="1" x14ac:dyDescent="0.25">
      <c r="A37">
        <v>1962</v>
      </c>
      <c r="B37" s="10">
        <v>-8.8099999999999998E-2</v>
      </c>
      <c r="C37" s="10">
        <v>2.5999999999999999E-2</v>
      </c>
      <c r="D37" s="10">
        <v>5.6899999999999999E-2</v>
      </c>
      <c r="E37" s="11"/>
      <c r="F37" s="11"/>
      <c r="G37" s="11"/>
    </row>
    <row r="38" spans="1:7" hidden="1" x14ac:dyDescent="0.25">
      <c r="A38">
        <v>1963</v>
      </c>
      <c r="B38" s="10">
        <v>0.2261</v>
      </c>
      <c r="C38" s="10">
        <v>2.87E-2</v>
      </c>
      <c r="D38" s="10">
        <v>1.6799999999999999E-2</v>
      </c>
      <c r="E38" s="11"/>
      <c r="F38" s="11"/>
      <c r="G38" s="11"/>
    </row>
    <row r="39" spans="1:7" hidden="1" x14ac:dyDescent="0.25">
      <c r="A39">
        <v>1964</v>
      </c>
      <c r="B39" s="10">
        <v>0.16420000000000001</v>
      </c>
      <c r="C39" s="10">
        <v>3.5200000000000002E-2</v>
      </c>
      <c r="D39" s="10">
        <v>3.73E-2</v>
      </c>
      <c r="E39" s="11"/>
      <c r="F39" s="11"/>
      <c r="G39" s="11"/>
    </row>
    <row r="40" spans="1:7" hidden="1" x14ac:dyDescent="0.25">
      <c r="A40">
        <v>1965</v>
      </c>
      <c r="B40" s="10">
        <v>0.124</v>
      </c>
      <c r="C40" s="10">
        <v>3.8399999999999997E-2</v>
      </c>
      <c r="D40" s="10">
        <v>7.1999999999999998E-3</v>
      </c>
      <c r="E40" s="11"/>
      <c r="F40" s="11"/>
      <c r="G40" s="11"/>
    </row>
    <row r="41" spans="1:7" hidden="1" x14ac:dyDescent="0.25">
      <c r="A41">
        <v>1966</v>
      </c>
      <c r="B41" s="10">
        <v>-9.9699999999999997E-2</v>
      </c>
      <c r="C41" s="10">
        <v>4.3799999999999999E-2</v>
      </c>
      <c r="D41" s="10">
        <v>2.9100000000000001E-2</v>
      </c>
      <c r="E41" s="11"/>
      <c r="F41" s="11"/>
      <c r="G41" s="11"/>
    </row>
    <row r="42" spans="1:7" hidden="1" x14ac:dyDescent="0.25">
      <c r="A42">
        <v>1967</v>
      </c>
      <c r="B42" s="10">
        <v>0.23799999999999999</v>
      </c>
      <c r="C42" s="10">
        <v>4.9599999999999998E-2</v>
      </c>
      <c r="D42" s="10">
        <v>-1.5800000000000002E-2</v>
      </c>
      <c r="E42" s="11"/>
      <c r="F42" s="11"/>
      <c r="G42" s="11"/>
    </row>
    <row r="43" spans="1:7" hidden="1" x14ac:dyDescent="0.25">
      <c r="A43">
        <v>1968</v>
      </c>
      <c r="B43" s="10">
        <v>0.1081</v>
      </c>
      <c r="C43" s="10">
        <v>4.9700000000000001E-2</v>
      </c>
      <c r="D43" s="10">
        <v>3.27E-2</v>
      </c>
      <c r="E43" s="11"/>
      <c r="F43" s="11"/>
      <c r="G43" s="11"/>
    </row>
    <row r="44" spans="1:7" hidden="1" x14ac:dyDescent="0.25">
      <c r="A44">
        <v>1969</v>
      </c>
      <c r="B44" s="10">
        <v>-8.2400000000000001E-2</v>
      </c>
      <c r="C44" s="10">
        <v>5.96E-2</v>
      </c>
      <c r="D44" s="10">
        <v>-5.0099999999999999E-2</v>
      </c>
      <c r="E44" s="11"/>
      <c r="F44" s="11"/>
      <c r="G44" s="11"/>
    </row>
    <row r="45" spans="1:7" hidden="1" x14ac:dyDescent="0.25">
      <c r="A45">
        <v>1970</v>
      </c>
      <c r="B45" s="10">
        <v>3.56E-2</v>
      </c>
      <c r="C45" s="10">
        <v>7.8200000000000006E-2</v>
      </c>
      <c r="D45" s="10">
        <v>0.16750000000000001</v>
      </c>
      <c r="E45" s="11"/>
      <c r="F45" s="11"/>
      <c r="G45" s="11"/>
    </row>
    <row r="46" spans="1:7" hidden="1" x14ac:dyDescent="0.25">
      <c r="A46">
        <v>1971</v>
      </c>
      <c r="B46" s="10">
        <v>0.14219999999999999</v>
      </c>
      <c r="C46" s="10">
        <v>4.87E-2</v>
      </c>
      <c r="D46" s="10">
        <v>9.7900000000000001E-2</v>
      </c>
      <c r="E46" s="11"/>
      <c r="F46" s="11"/>
      <c r="G46" s="11"/>
    </row>
    <row r="47" spans="1:7" hidden="1" x14ac:dyDescent="0.25">
      <c r="A47">
        <v>1972</v>
      </c>
      <c r="B47" s="10">
        <v>0.18759999999999999</v>
      </c>
      <c r="C47" s="10">
        <v>4.0099999999999997E-2</v>
      </c>
      <c r="D47" s="10">
        <v>2.8199999999999999E-2</v>
      </c>
      <c r="E47" s="11"/>
      <c r="F47" s="11"/>
      <c r="G47" s="11"/>
    </row>
    <row r="48" spans="1:7" hidden="1" x14ac:dyDescent="0.25">
      <c r="A48">
        <v>1973</v>
      </c>
      <c r="B48" s="10">
        <v>-0.1431</v>
      </c>
      <c r="C48" s="10">
        <v>5.0700000000000002E-2</v>
      </c>
      <c r="D48" s="10">
        <v>3.6600000000000001E-2</v>
      </c>
      <c r="E48" s="11"/>
      <c r="F48" s="11"/>
      <c r="G48" s="11"/>
    </row>
    <row r="49" spans="1:7" hidden="1" x14ac:dyDescent="0.25">
      <c r="A49">
        <v>1974</v>
      </c>
      <c r="B49" s="10">
        <v>-0.25900000000000001</v>
      </c>
      <c r="C49" s="10">
        <v>7.4499999999999997E-2</v>
      </c>
      <c r="D49" s="10">
        <v>1.9900000000000001E-2</v>
      </c>
      <c r="E49" s="11"/>
      <c r="F49" s="11"/>
      <c r="G49" s="11"/>
    </row>
    <row r="50" spans="1:7" hidden="1" x14ac:dyDescent="0.25">
      <c r="A50">
        <v>1975</v>
      </c>
      <c r="B50" s="10">
        <v>0.37</v>
      </c>
      <c r="C50" s="10">
        <v>7.1499999999999994E-2</v>
      </c>
      <c r="D50" s="10">
        <v>3.61E-2</v>
      </c>
      <c r="E50" s="11"/>
      <c r="F50" s="11"/>
      <c r="G50" s="11"/>
    </row>
    <row r="51" spans="1:7" hidden="1" x14ac:dyDescent="0.25">
      <c r="A51">
        <v>1976</v>
      </c>
      <c r="B51" s="10">
        <v>0.23830000000000001</v>
      </c>
      <c r="C51" s="10">
        <v>5.4399999999999997E-2</v>
      </c>
      <c r="D51" s="10">
        <v>0.1598</v>
      </c>
      <c r="E51" s="11"/>
      <c r="F51" s="11"/>
      <c r="G51" s="11"/>
    </row>
    <row r="52" spans="1:7" hidden="1" x14ac:dyDescent="0.25">
      <c r="A52">
        <v>1977</v>
      </c>
      <c r="B52" s="10">
        <v>-6.9800000000000001E-2</v>
      </c>
      <c r="C52" s="10">
        <v>4.3499999999999997E-2</v>
      </c>
      <c r="D52" s="10">
        <v>1.29E-2</v>
      </c>
      <c r="E52" s="11"/>
      <c r="F52" s="11"/>
      <c r="G52" s="11"/>
    </row>
    <row r="53" spans="1:7" hidden="1" x14ac:dyDescent="0.25">
      <c r="A53">
        <v>1978</v>
      </c>
      <c r="B53" s="10">
        <v>6.5100000000000005E-2</v>
      </c>
      <c r="C53" s="10">
        <v>6.0699999999999997E-2</v>
      </c>
      <c r="D53" s="10">
        <v>-7.7999999999999996E-3</v>
      </c>
      <c r="E53" s="11"/>
      <c r="F53" s="11"/>
      <c r="G53" s="11"/>
    </row>
    <row r="54" spans="1:7" hidden="1" x14ac:dyDescent="0.25">
      <c r="A54">
        <v>1979</v>
      </c>
      <c r="B54" s="10">
        <v>0.1852</v>
      </c>
      <c r="C54" s="10">
        <v>9.0800000000000006E-2</v>
      </c>
      <c r="D54" s="10">
        <v>6.7000000000000002E-3</v>
      </c>
      <c r="E54" s="11"/>
      <c r="F54" s="11"/>
      <c r="G54" s="11"/>
    </row>
    <row r="55" spans="1:7" hidden="1" x14ac:dyDescent="0.25">
      <c r="A55">
        <v>1980</v>
      </c>
      <c r="B55" s="10">
        <v>0.31740000000000002</v>
      </c>
      <c r="C55" s="10">
        <v>0.12039999999999999</v>
      </c>
      <c r="D55" s="10">
        <v>-2.9899999999999999E-2</v>
      </c>
      <c r="E55" s="11"/>
      <c r="F55" s="11"/>
      <c r="G55" s="11"/>
    </row>
    <row r="56" spans="1:7" hidden="1" x14ac:dyDescent="0.25">
      <c r="A56">
        <v>1981</v>
      </c>
      <c r="B56" s="10">
        <v>-4.7E-2</v>
      </c>
      <c r="C56" s="10">
        <v>0.15490000000000001</v>
      </c>
      <c r="D56" s="10">
        <v>8.2000000000000003E-2</v>
      </c>
      <c r="E56" s="11"/>
      <c r="F56" s="11"/>
      <c r="G56" s="11"/>
    </row>
    <row r="57" spans="1:7" hidden="1" x14ac:dyDescent="0.25">
      <c r="A57">
        <v>1982</v>
      </c>
      <c r="B57" s="10">
        <v>0.20419999999999999</v>
      </c>
      <c r="C57" s="10">
        <v>0.1085</v>
      </c>
      <c r="D57" s="10">
        <v>0.3281</v>
      </c>
      <c r="E57" s="11"/>
      <c r="F57" s="11"/>
      <c r="G57" s="11"/>
    </row>
    <row r="58" spans="1:7" hidden="1" x14ac:dyDescent="0.25">
      <c r="A58">
        <v>1983</v>
      </c>
      <c r="B58" s="10">
        <v>0.22339999999999999</v>
      </c>
      <c r="C58" s="10">
        <v>7.9399999999999998E-2</v>
      </c>
      <c r="D58" s="10">
        <v>3.2000000000000001E-2</v>
      </c>
      <c r="E58" s="11"/>
      <c r="F58" s="11"/>
      <c r="G58" s="11"/>
    </row>
    <row r="59" spans="1:7" hidden="1" x14ac:dyDescent="0.25">
      <c r="A59">
        <v>1984</v>
      </c>
      <c r="B59" s="10">
        <v>6.1499999999999999E-2</v>
      </c>
      <c r="C59" s="10">
        <v>0.09</v>
      </c>
      <c r="D59" s="10">
        <v>0.13730000000000001</v>
      </c>
      <c r="E59" s="11"/>
      <c r="F59" s="11"/>
      <c r="G59" s="11"/>
    </row>
    <row r="60" spans="1:7" hidden="1" x14ac:dyDescent="0.25">
      <c r="A60">
        <v>1985</v>
      </c>
      <c r="B60" s="10">
        <v>0.31240000000000001</v>
      </c>
      <c r="C60" s="10">
        <v>8.0600000000000005E-2</v>
      </c>
      <c r="D60" s="10">
        <v>0.2571</v>
      </c>
      <c r="E60" s="11"/>
      <c r="F60" s="11"/>
      <c r="G60" s="11"/>
    </row>
    <row r="61" spans="1:7" hidden="1" x14ac:dyDescent="0.25">
      <c r="A61">
        <v>1986</v>
      </c>
      <c r="B61" s="10">
        <v>0.18490000000000001</v>
      </c>
      <c r="C61" s="10">
        <v>7.0999999999999994E-2</v>
      </c>
      <c r="D61" s="10">
        <v>0.24279999999999999</v>
      </c>
      <c r="E61" s="11"/>
      <c r="F61" s="11"/>
      <c r="G61" s="11"/>
    </row>
    <row r="62" spans="1:7" hidden="1" x14ac:dyDescent="0.25">
      <c r="A62">
        <v>1987</v>
      </c>
      <c r="B62" s="10">
        <v>5.8099999999999999E-2</v>
      </c>
      <c r="C62" s="10">
        <v>5.5300000000000002E-2</v>
      </c>
      <c r="D62" s="10">
        <v>-4.9599999999999998E-2</v>
      </c>
      <c r="E62" s="11"/>
      <c r="F62" s="11"/>
      <c r="G62" s="11"/>
    </row>
    <row r="63" spans="1:7" hidden="1" x14ac:dyDescent="0.25">
      <c r="A63">
        <v>1988</v>
      </c>
      <c r="B63" s="10">
        <v>0.16539999999999999</v>
      </c>
      <c r="C63" s="10">
        <v>5.7700000000000001E-2</v>
      </c>
      <c r="D63" s="10">
        <v>8.2199999999999995E-2</v>
      </c>
      <c r="E63" s="11"/>
      <c r="F63" s="11"/>
      <c r="G63" s="11"/>
    </row>
    <row r="64" spans="1:7" hidden="1" x14ac:dyDescent="0.25">
      <c r="A64">
        <v>1989</v>
      </c>
      <c r="B64" s="10">
        <v>0.31480000000000002</v>
      </c>
      <c r="C64" s="10">
        <v>8.0699999999999994E-2</v>
      </c>
      <c r="D64" s="10">
        <v>0.1769</v>
      </c>
      <c r="E64" s="11"/>
      <c r="F64" s="11"/>
      <c r="G64" s="11"/>
    </row>
    <row r="65" spans="1:7" hidden="1" x14ac:dyDescent="0.25">
      <c r="A65">
        <v>1990</v>
      </c>
      <c r="B65" s="10">
        <v>-3.0599999999999999E-2</v>
      </c>
      <c r="C65" s="10">
        <v>7.6300000000000007E-2</v>
      </c>
      <c r="D65" s="10">
        <v>6.2399999999999997E-2</v>
      </c>
      <c r="E65" s="11"/>
      <c r="F65" s="11"/>
      <c r="G65" s="11"/>
    </row>
    <row r="66" spans="1:7" hidden="1" x14ac:dyDescent="0.25">
      <c r="A66">
        <v>1991</v>
      </c>
      <c r="B66" s="10">
        <v>0.30230000000000001</v>
      </c>
      <c r="C66" s="10">
        <v>6.7400000000000002E-2</v>
      </c>
      <c r="D66" s="10">
        <v>0.15</v>
      </c>
      <c r="E66" s="11"/>
      <c r="F66" s="11"/>
      <c r="G66" s="11"/>
    </row>
    <row r="67" spans="1:7" hidden="1" x14ac:dyDescent="0.25">
      <c r="A67">
        <v>1992</v>
      </c>
      <c r="B67" s="10">
        <v>7.4899999999999994E-2</v>
      </c>
      <c r="C67" s="10">
        <v>4.07E-2</v>
      </c>
      <c r="D67" s="10">
        <v>9.3600000000000003E-2</v>
      </c>
      <c r="E67" s="11"/>
      <c r="F67" s="11"/>
      <c r="G67" s="11"/>
    </row>
    <row r="68" spans="1:7" hidden="1" x14ac:dyDescent="0.25">
      <c r="A68">
        <v>1993</v>
      </c>
      <c r="B68" s="10">
        <v>9.9699999999999997E-2</v>
      </c>
      <c r="C68" s="10">
        <v>3.2199999999999999E-2</v>
      </c>
      <c r="D68" s="10">
        <v>0.1421</v>
      </c>
      <c r="E68" s="11"/>
      <c r="F68" s="11"/>
      <c r="G68" s="11"/>
    </row>
    <row r="69" spans="1:7" hidden="1" x14ac:dyDescent="0.25">
      <c r="A69">
        <v>1994</v>
      </c>
      <c r="B69" s="10">
        <v>1.3299999999999999E-2</v>
      </c>
      <c r="C69" s="10">
        <v>3.0599999999999999E-2</v>
      </c>
      <c r="D69" s="10">
        <v>-8.0399999999999999E-2</v>
      </c>
      <c r="E69" s="11"/>
      <c r="F69" s="11"/>
      <c r="G69" s="11"/>
    </row>
    <row r="70" spans="1:7" hidden="1" x14ac:dyDescent="0.25">
      <c r="A70">
        <v>1995</v>
      </c>
      <c r="B70" s="10">
        <v>0.372</v>
      </c>
      <c r="C70" s="10">
        <v>5.6000000000000001E-2</v>
      </c>
      <c r="D70" s="10">
        <v>0.23480000000000001</v>
      </c>
      <c r="E70" s="11"/>
      <c r="F70" s="11"/>
      <c r="G70" s="11"/>
    </row>
    <row r="71" spans="1:7" hidden="1" x14ac:dyDescent="0.25">
      <c r="A71">
        <v>1996</v>
      </c>
      <c r="B71" s="10">
        <v>0.2382</v>
      </c>
      <c r="C71" s="10">
        <v>5.1400000000000001E-2</v>
      </c>
      <c r="D71" s="10">
        <v>1.43E-2</v>
      </c>
      <c r="E71" s="11"/>
      <c r="F71" s="11"/>
      <c r="G71" s="11"/>
    </row>
    <row r="72" spans="1:7" hidden="1" x14ac:dyDescent="0.25">
      <c r="A72">
        <v>1997</v>
      </c>
      <c r="B72" s="10">
        <v>0.31859999999999999</v>
      </c>
      <c r="C72" s="10">
        <v>4.9099999999999998E-2</v>
      </c>
      <c r="D72" s="10">
        <v>9.9400000000000002E-2</v>
      </c>
      <c r="E72" s="11"/>
      <c r="F72" s="11"/>
      <c r="G72" s="11"/>
    </row>
    <row r="73" spans="1:7" hidden="1" x14ac:dyDescent="0.25">
      <c r="A73">
        <v>1998</v>
      </c>
      <c r="B73" s="10">
        <v>0.28339999999999999</v>
      </c>
      <c r="C73" s="10">
        <v>5.16E-2</v>
      </c>
      <c r="D73" s="10">
        <v>0.1492</v>
      </c>
      <c r="E73" s="11"/>
      <c r="F73" s="11"/>
      <c r="G73" s="11"/>
    </row>
    <row r="74" spans="1:7" hidden="1" x14ac:dyDescent="0.25">
      <c r="A74">
        <v>1999</v>
      </c>
      <c r="B74" s="10">
        <v>0.2089</v>
      </c>
      <c r="C74" s="10">
        <v>4.3900000000000002E-2</v>
      </c>
      <c r="D74" s="10">
        <v>-8.2500000000000004E-2</v>
      </c>
      <c r="E74" s="11"/>
      <c r="F74" s="11"/>
      <c r="G74" s="11"/>
    </row>
    <row r="75" spans="1:7" hidden="1" x14ac:dyDescent="0.25">
      <c r="A75">
        <v>2000</v>
      </c>
      <c r="B75" s="10">
        <v>-9.0300000000000005E-2</v>
      </c>
      <c r="C75" s="10">
        <v>5.3699999999999998E-2</v>
      </c>
      <c r="D75" s="10">
        <v>0.1666</v>
      </c>
      <c r="E75" s="11"/>
      <c r="F75" s="11"/>
      <c r="G75" s="11"/>
    </row>
    <row r="76" spans="1:7" hidden="1" x14ac:dyDescent="0.25">
      <c r="A76">
        <v>2001</v>
      </c>
      <c r="B76" s="10">
        <v>-0.11849999999999999</v>
      </c>
      <c r="C76" s="10">
        <v>5.7299999999999997E-2</v>
      </c>
      <c r="D76" s="10">
        <v>5.57E-2</v>
      </c>
      <c r="E76" s="11"/>
      <c r="F76" s="11"/>
      <c r="G76" s="11"/>
    </row>
    <row r="77" spans="1:7" hidden="1" x14ac:dyDescent="0.25">
      <c r="A77">
        <v>2002</v>
      </c>
      <c r="B77" s="10">
        <v>-0.221</v>
      </c>
      <c r="C77" s="10">
        <v>0.1784</v>
      </c>
      <c r="D77" s="10">
        <v>3.8300000000000001E-2</v>
      </c>
      <c r="E77" s="11"/>
      <c r="F77" s="11"/>
      <c r="G77" s="11"/>
    </row>
    <row r="78" spans="1:7" hidden="1" x14ac:dyDescent="0.25">
      <c r="A78">
        <v>2003</v>
      </c>
      <c r="B78" s="10">
        <v>0.2868</v>
      </c>
      <c r="C78" s="10">
        <v>1.4500000000000001E-2</v>
      </c>
      <c r="D78" s="10">
        <v>1.6500000000000001E-2</v>
      </c>
      <c r="E78" s="11"/>
      <c r="F78" s="11"/>
      <c r="G78" s="11"/>
    </row>
    <row r="79" spans="1:7" hidden="1" x14ac:dyDescent="0.25">
      <c r="A79">
        <v>2004</v>
      </c>
      <c r="B79" s="10">
        <v>0.10879999999999999</v>
      </c>
      <c r="C79" s="10">
        <v>8.5099999999999995E-2</v>
      </c>
      <c r="D79" s="10">
        <v>1.0200000000000001E-2</v>
      </c>
      <c r="E79" s="11"/>
      <c r="F79" s="11"/>
      <c r="G79" s="11"/>
    </row>
    <row r="80" spans="1:7" hidden="1" x14ac:dyDescent="0.25">
      <c r="A80">
        <v>2005</v>
      </c>
      <c r="B80" s="10">
        <v>4.9099999999999998E-2</v>
      </c>
      <c r="C80" s="10">
        <v>7.8100000000000003E-2</v>
      </c>
      <c r="D80" s="10">
        <v>1.2E-2</v>
      </c>
      <c r="E80" s="11"/>
      <c r="F80" s="11"/>
      <c r="G80" s="11"/>
    </row>
    <row r="81" spans="1:7" hidden="1" x14ac:dyDescent="0.25">
      <c r="A81">
        <v>2006</v>
      </c>
      <c r="B81" s="10">
        <v>0.15790000000000001</v>
      </c>
      <c r="C81" s="10">
        <v>1.1900000000000001E-2</v>
      </c>
      <c r="D81" s="10">
        <v>2.98E-2</v>
      </c>
      <c r="E81" s="11"/>
      <c r="F81" s="11"/>
      <c r="G81" s="11"/>
    </row>
    <row r="82" spans="1:7" x14ac:dyDescent="0.25">
      <c r="A82">
        <v>2007</v>
      </c>
      <c r="B82" s="10">
        <v>5.4899999999999997E-2</v>
      </c>
      <c r="C82" s="10">
        <v>9.8799999999999999E-2</v>
      </c>
      <c r="D82" s="10">
        <v>4.6600000000000003E-2</v>
      </c>
      <c r="E82" s="11"/>
      <c r="F82" s="11"/>
      <c r="G82" s="11"/>
    </row>
    <row r="83" spans="1:7" x14ac:dyDescent="0.25">
      <c r="A83">
        <v>2008</v>
      </c>
      <c r="B83" s="10">
        <v>-0.37</v>
      </c>
      <c r="C83" s="10">
        <v>0.25869999999999999</v>
      </c>
      <c r="D83" s="10">
        <v>1.6E-2</v>
      </c>
      <c r="E83" s="11"/>
      <c r="F83" s="11"/>
      <c r="G83" s="11"/>
    </row>
    <row r="84" spans="1:7" x14ac:dyDescent="0.25">
      <c r="A84">
        <v>2009</v>
      </c>
      <c r="B84" s="10">
        <v>0.2646</v>
      </c>
      <c r="C84" s="10">
        <v>-0.14899999999999999</v>
      </c>
      <c r="D84" s="10">
        <v>1E-3</v>
      </c>
    </row>
    <row r="85" spans="1:7" x14ac:dyDescent="0.25">
      <c r="B85" s="13" t="s">
        <v>53</v>
      </c>
      <c r="C85" s="13" t="s">
        <v>54</v>
      </c>
      <c r="D85" s="13" t="s">
        <v>55</v>
      </c>
    </row>
    <row r="86" spans="1:7" x14ac:dyDescent="0.25">
      <c r="A86" t="s">
        <v>57</v>
      </c>
      <c r="B86" s="10">
        <f>AVERAGE(Акции)</f>
        <v>0.1128048780487805</v>
      </c>
      <c r="C86" s="10">
        <f>AVERAGE(Векселя)</f>
        <v>4.2769512195121963E-2</v>
      </c>
      <c r="D86" s="10">
        <f>AVERAGE(Облигации)</f>
        <v>4.9139024390243903E-2</v>
      </c>
      <c r="F86" s="10"/>
      <c r="G86" s="10"/>
    </row>
    <row r="87" spans="1:7" x14ac:dyDescent="0.25">
      <c r="B87" s="10"/>
      <c r="C87" s="10"/>
      <c r="D87" s="10"/>
      <c r="F87" s="10"/>
      <c r="G87" s="10"/>
    </row>
    <row r="88" spans="1:7" x14ac:dyDescent="0.25">
      <c r="A88" t="s">
        <v>58</v>
      </c>
      <c r="B88" s="10">
        <f>_xlfn.STDEV.S(Акции)</f>
        <v>0.20354813359979562</v>
      </c>
      <c r="C88" s="10">
        <f>_xlfn.STDEV.S(Векселя)</f>
        <v>4.7606537285878082E-2</v>
      </c>
      <c r="D88" s="10">
        <f>_xlfn.STDEV.S(Облигации)</f>
        <v>7.3133748194403131E-2</v>
      </c>
      <c r="F88" s="10"/>
      <c r="G88" s="10"/>
    </row>
    <row r="89" spans="1:7" x14ac:dyDescent="0.25">
      <c r="B89" s="10"/>
      <c r="C89" s="10"/>
      <c r="D89" s="10"/>
      <c r="F89" s="10"/>
      <c r="G89" s="10"/>
    </row>
    <row r="92" spans="1:7" x14ac:dyDescent="0.25">
      <c r="B92" s="10"/>
      <c r="C92" s="10"/>
      <c r="D92" s="10"/>
      <c r="F92" s="10"/>
      <c r="G92" s="10"/>
    </row>
    <row r="93" spans="1:7" x14ac:dyDescent="0.25">
      <c r="B93" s="10"/>
      <c r="C93" s="10"/>
      <c r="D93" s="10"/>
      <c r="F93" s="10"/>
      <c r="G93" s="10"/>
    </row>
    <row r="94" spans="1:7" x14ac:dyDescent="0.25">
      <c r="B94" s="10"/>
      <c r="C94" s="10"/>
      <c r="D94" s="10"/>
      <c r="F94" s="10"/>
      <c r="G94" s="10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7"/>
  <sheetViews>
    <sheetView zoomScale="80" zoomScaleNormal="80" workbookViewId="0">
      <selection activeCell="F5" sqref="F5"/>
    </sheetView>
  </sheetViews>
  <sheetFormatPr defaultRowHeight="15" x14ac:dyDescent="0.25"/>
  <cols>
    <col min="5" max="5" width="14.7109375" bestFit="1" customWidth="1"/>
    <col min="6" max="6" width="11.7109375" customWidth="1"/>
  </cols>
  <sheetData>
    <row r="3" spans="5:6" x14ac:dyDescent="0.25">
      <c r="E3" t="s">
        <v>59</v>
      </c>
      <c r="F3" s="15">
        <v>5</v>
      </c>
    </row>
    <row r="4" spans="5:6" x14ac:dyDescent="0.25">
      <c r="E4" t="s">
        <v>60</v>
      </c>
      <c r="F4">
        <f>10000-300*цена</f>
        <v>8500</v>
      </c>
    </row>
    <row r="5" spans="5:6" x14ac:dyDescent="0.25">
      <c r="E5" t="s">
        <v>61</v>
      </c>
      <c r="F5" s="15">
        <v>4</v>
      </c>
    </row>
    <row r="6" spans="5:6" x14ac:dyDescent="0.25">
      <c r="E6" t="s">
        <v>62</v>
      </c>
      <c r="F6" s="15">
        <v>3000</v>
      </c>
    </row>
    <row r="7" spans="5:6" x14ac:dyDescent="0.25">
      <c r="E7" t="s">
        <v>63</v>
      </c>
      <c r="F7" s="15">
        <f>потребность*(цена-себестоимость)-затраты</f>
        <v>5500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zoomScale="80" zoomScaleNormal="80" workbookViewId="0">
      <selection sqref="A1:B63"/>
    </sheetView>
  </sheetViews>
  <sheetFormatPr defaultRowHeight="15" x14ac:dyDescent="0.25"/>
  <sheetData>
    <row r="1" spans="1:2" x14ac:dyDescent="0.25">
      <c r="A1" t="s">
        <v>1</v>
      </c>
      <c r="B1" t="s">
        <v>64</v>
      </c>
    </row>
    <row r="2" spans="1:2" x14ac:dyDescent="0.25">
      <c r="A2" t="s">
        <v>0</v>
      </c>
      <c r="B2" t="s">
        <v>65</v>
      </c>
    </row>
    <row r="3" spans="1:2" x14ac:dyDescent="0.25">
      <c r="A3" t="s">
        <v>3</v>
      </c>
      <c r="B3" t="s">
        <v>66</v>
      </c>
    </row>
    <row r="4" spans="1:2" x14ac:dyDescent="0.25">
      <c r="A4" t="s">
        <v>2</v>
      </c>
      <c r="B4" t="s">
        <v>67</v>
      </c>
    </row>
    <row r="5" spans="1:2" x14ac:dyDescent="0.25">
      <c r="A5" t="s">
        <v>4</v>
      </c>
      <c r="B5" t="s">
        <v>68</v>
      </c>
    </row>
    <row r="6" spans="1:2" x14ac:dyDescent="0.25">
      <c r="A6" t="s">
        <v>5</v>
      </c>
      <c r="B6" t="s">
        <v>69</v>
      </c>
    </row>
    <row r="7" spans="1:2" x14ac:dyDescent="0.25">
      <c r="A7" t="s">
        <v>6</v>
      </c>
      <c r="B7" t="s">
        <v>70</v>
      </c>
    </row>
    <row r="8" spans="1:2" x14ac:dyDescent="0.25">
      <c r="A8" t="s">
        <v>7</v>
      </c>
      <c r="B8" t="s">
        <v>71</v>
      </c>
    </row>
    <row r="9" spans="1:2" x14ac:dyDescent="0.25">
      <c r="A9" t="s">
        <v>8</v>
      </c>
      <c r="B9" t="s">
        <v>72</v>
      </c>
    </row>
    <row r="10" spans="1:2" x14ac:dyDescent="0.25">
      <c r="A10" t="s">
        <v>9</v>
      </c>
      <c r="B10" t="s">
        <v>73</v>
      </c>
    </row>
    <row r="11" spans="1:2" x14ac:dyDescent="0.25">
      <c r="A11" t="s">
        <v>10</v>
      </c>
      <c r="B11" t="s">
        <v>74</v>
      </c>
    </row>
    <row r="12" spans="1:2" x14ac:dyDescent="0.25">
      <c r="A12" t="s">
        <v>14</v>
      </c>
      <c r="B12" t="s">
        <v>75</v>
      </c>
    </row>
    <row r="13" spans="1:2" x14ac:dyDescent="0.25">
      <c r="A13" t="s">
        <v>11</v>
      </c>
      <c r="B13" t="s">
        <v>76</v>
      </c>
    </row>
    <row r="14" spans="1:2" x14ac:dyDescent="0.25">
      <c r="A14" t="s">
        <v>12</v>
      </c>
      <c r="B14" t="s">
        <v>77</v>
      </c>
    </row>
    <row r="15" spans="1:2" x14ac:dyDescent="0.25">
      <c r="A15" t="s">
        <v>13</v>
      </c>
      <c r="B15" t="s">
        <v>78</v>
      </c>
    </row>
    <row r="16" spans="1:2" x14ac:dyDescent="0.25">
      <c r="A16" t="s">
        <v>15</v>
      </c>
      <c r="B16" t="s">
        <v>79</v>
      </c>
    </row>
    <row r="17" spans="1:2" x14ac:dyDescent="0.25">
      <c r="A17" t="s">
        <v>16</v>
      </c>
      <c r="B17" t="s">
        <v>80</v>
      </c>
    </row>
    <row r="18" spans="1:2" x14ac:dyDescent="0.25">
      <c r="A18" t="s">
        <v>17</v>
      </c>
      <c r="B18" t="s">
        <v>81</v>
      </c>
    </row>
    <row r="19" spans="1:2" x14ac:dyDescent="0.25">
      <c r="A19" t="s">
        <v>20</v>
      </c>
      <c r="B19" t="s">
        <v>82</v>
      </c>
    </row>
    <row r="20" spans="1:2" x14ac:dyDescent="0.25">
      <c r="A20" t="s">
        <v>19</v>
      </c>
      <c r="B20" t="s">
        <v>83</v>
      </c>
    </row>
    <row r="21" spans="1:2" x14ac:dyDescent="0.25">
      <c r="A21" t="s">
        <v>18</v>
      </c>
      <c r="B21" t="s">
        <v>84</v>
      </c>
    </row>
    <row r="22" spans="1:2" x14ac:dyDescent="0.25">
      <c r="A22" t="s">
        <v>21</v>
      </c>
      <c r="B22" t="s">
        <v>85</v>
      </c>
    </row>
    <row r="23" spans="1:2" x14ac:dyDescent="0.25">
      <c r="A23" t="s">
        <v>22</v>
      </c>
      <c r="B23" t="s">
        <v>86</v>
      </c>
    </row>
    <row r="24" spans="1:2" x14ac:dyDescent="0.25">
      <c r="A24" t="s">
        <v>24</v>
      </c>
      <c r="B24" t="s">
        <v>87</v>
      </c>
    </row>
    <row r="25" spans="1:2" x14ac:dyDescent="0.25">
      <c r="A25" t="s">
        <v>23</v>
      </c>
      <c r="B25" t="s">
        <v>88</v>
      </c>
    </row>
    <row r="26" spans="1:2" x14ac:dyDescent="0.25">
      <c r="A26" t="s">
        <v>25</v>
      </c>
      <c r="B26" t="s">
        <v>89</v>
      </c>
    </row>
    <row r="27" spans="1:2" x14ac:dyDescent="0.25">
      <c r="A27" t="s">
        <v>32</v>
      </c>
      <c r="B27" t="s">
        <v>90</v>
      </c>
    </row>
    <row r="28" spans="1:2" x14ac:dyDescent="0.25">
      <c r="A28" t="s">
        <v>33</v>
      </c>
      <c r="B28" t="s">
        <v>91</v>
      </c>
    </row>
    <row r="29" spans="1:2" x14ac:dyDescent="0.25">
      <c r="A29" t="s">
        <v>26</v>
      </c>
      <c r="B29" t="s">
        <v>92</v>
      </c>
    </row>
    <row r="30" spans="1:2" x14ac:dyDescent="0.25">
      <c r="A30" t="s">
        <v>28</v>
      </c>
      <c r="B30" t="s">
        <v>93</v>
      </c>
    </row>
    <row r="31" spans="1:2" x14ac:dyDescent="0.25">
      <c r="A31" t="s">
        <v>29</v>
      </c>
      <c r="B31" t="s">
        <v>94</v>
      </c>
    </row>
    <row r="32" spans="1:2" x14ac:dyDescent="0.25">
      <c r="A32" t="s">
        <v>30</v>
      </c>
      <c r="B32" t="s">
        <v>95</v>
      </c>
    </row>
    <row r="33" spans="1:2" x14ac:dyDescent="0.25">
      <c r="A33" t="s">
        <v>27</v>
      </c>
      <c r="B33" t="s">
        <v>96</v>
      </c>
    </row>
    <row r="34" spans="1:2" x14ac:dyDescent="0.25">
      <c r="A34" t="s">
        <v>31</v>
      </c>
      <c r="B34" t="s">
        <v>97</v>
      </c>
    </row>
    <row r="35" spans="1:2" x14ac:dyDescent="0.25">
      <c r="A35" t="s">
        <v>34</v>
      </c>
      <c r="B35" t="s">
        <v>98</v>
      </c>
    </row>
    <row r="36" spans="1:2" x14ac:dyDescent="0.25">
      <c r="A36" t="s">
        <v>35</v>
      </c>
      <c r="B36" t="s">
        <v>99</v>
      </c>
    </row>
    <row r="37" spans="1:2" x14ac:dyDescent="0.25">
      <c r="A37" t="s">
        <v>36</v>
      </c>
      <c r="B37" t="s">
        <v>100</v>
      </c>
    </row>
    <row r="38" spans="1:2" x14ac:dyDescent="0.25">
      <c r="A38" t="s">
        <v>37</v>
      </c>
      <c r="B38" t="s">
        <v>101</v>
      </c>
    </row>
    <row r="39" spans="1:2" x14ac:dyDescent="0.25">
      <c r="A39" t="s">
        <v>38</v>
      </c>
      <c r="B39" t="s">
        <v>102</v>
      </c>
    </row>
    <row r="40" spans="1:2" x14ac:dyDescent="0.25">
      <c r="A40" t="s">
        <v>39</v>
      </c>
      <c r="B40" t="s">
        <v>103</v>
      </c>
    </row>
    <row r="41" spans="1:2" x14ac:dyDescent="0.25">
      <c r="A41" t="s">
        <v>40</v>
      </c>
      <c r="B41" t="s">
        <v>104</v>
      </c>
    </row>
    <row r="42" spans="1:2" x14ac:dyDescent="0.25">
      <c r="A42" t="s">
        <v>41</v>
      </c>
      <c r="B42" t="s">
        <v>105</v>
      </c>
    </row>
    <row r="43" spans="1:2" x14ac:dyDescent="0.25">
      <c r="A43" t="s">
        <v>42</v>
      </c>
      <c r="B43" t="s">
        <v>106</v>
      </c>
    </row>
    <row r="44" spans="1:2" x14ac:dyDescent="0.25">
      <c r="A44" t="s">
        <v>43</v>
      </c>
      <c r="B44" t="s">
        <v>107</v>
      </c>
    </row>
    <row r="45" spans="1:2" x14ac:dyDescent="0.25">
      <c r="A45" t="s">
        <v>45</v>
      </c>
      <c r="B45" t="s">
        <v>108</v>
      </c>
    </row>
    <row r="46" spans="1:2" x14ac:dyDescent="0.25">
      <c r="A46" t="s">
        <v>44</v>
      </c>
      <c r="B46" t="s">
        <v>109</v>
      </c>
    </row>
    <row r="47" spans="1:2" x14ac:dyDescent="0.25">
      <c r="A47" t="s">
        <v>46</v>
      </c>
      <c r="B47" t="s">
        <v>110</v>
      </c>
    </row>
    <row r="48" spans="1:2" x14ac:dyDescent="0.25">
      <c r="A48" t="s">
        <v>48</v>
      </c>
      <c r="B48" t="s">
        <v>111</v>
      </c>
    </row>
    <row r="49" spans="1:2" x14ac:dyDescent="0.25">
      <c r="A49" t="s">
        <v>47</v>
      </c>
      <c r="B49" t="s">
        <v>112</v>
      </c>
    </row>
    <row r="50" spans="1:2" x14ac:dyDescent="0.25">
      <c r="A50" t="s">
        <v>49</v>
      </c>
      <c r="B50" t="s">
        <v>113</v>
      </c>
    </row>
    <row r="51" spans="1:2" x14ac:dyDescent="0.25">
      <c r="A51" t="s">
        <v>53</v>
      </c>
      <c r="B51" t="s">
        <v>114</v>
      </c>
    </row>
    <row r="52" spans="1:2" x14ac:dyDescent="0.25">
      <c r="A52" t="s">
        <v>54</v>
      </c>
      <c r="B52" t="s">
        <v>115</v>
      </c>
    </row>
    <row r="53" spans="1:2" x14ac:dyDescent="0.25">
      <c r="A53" t="s">
        <v>116</v>
      </c>
      <c r="B53" t="s">
        <v>117</v>
      </c>
    </row>
    <row r="54" spans="1:2" x14ac:dyDescent="0.25">
      <c r="A54" t="s">
        <v>62</v>
      </c>
      <c r="B54" t="s">
        <v>118</v>
      </c>
    </row>
    <row r="55" spans="1:2" x14ac:dyDescent="0.25">
      <c r="A55" t="s">
        <v>119</v>
      </c>
      <c r="B55" t="s">
        <v>120</v>
      </c>
    </row>
    <row r="56" spans="1:2" x14ac:dyDescent="0.25">
      <c r="A56" t="s">
        <v>121</v>
      </c>
      <c r="B56" t="s">
        <v>122</v>
      </c>
    </row>
    <row r="57" spans="1:2" x14ac:dyDescent="0.25">
      <c r="A57" t="s">
        <v>55</v>
      </c>
      <c r="B57" t="s">
        <v>123</v>
      </c>
    </row>
    <row r="58" spans="1:2" x14ac:dyDescent="0.25">
      <c r="A58" t="s">
        <v>60</v>
      </c>
      <c r="B58" t="s">
        <v>124</v>
      </c>
    </row>
    <row r="59" spans="1:2" x14ac:dyDescent="0.25">
      <c r="A59" t="s">
        <v>63</v>
      </c>
      <c r="B59" t="s">
        <v>125</v>
      </c>
    </row>
    <row r="60" spans="1:2" x14ac:dyDescent="0.25">
      <c r="A60" t="s">
        <v>61</v>
      </c>
      <c r="B60" t="s">
        <v>126</v>
      </c>
    </row>
    <row r="61" spans="1:2" x14ac:dyDescent="0.25">
      <c r="A61" t="s">
        <v>127</v>
      </c>
      <c r="B61" t="s">
        <v>128</v>
      </c>
    </row>
    <row r="62" spans="1:2" x14ac:dyDescent="0.25">
      <c r="A62" t="s">
        <v>129</v>
      </c>
      <c r="B62" t="s">
        <v>130</v>
      </c>
    </row>
    <row r="63" spans="1:2" x14ac:dyDescent="0.25">
      <c r="A63" t="s">
        <v>59</v>
      </c>
      <c r="B6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zoomScale="80" zoomScaleNormal="80" workbookViewId="0">
      <selection activeCell="D20" sqref="D20"/>
    </sheetView>
  </sheetViews>
  <sheetFormatPr defaultRowHeight="15" x14ac:dyDescent="0.25"/>
  <sheetData>
    <row r="3" spans="1:2" x14ac:dyDescent="0.25">
      <c r="A3" t="s">
        <v>132</v>
      </c>
      <c r="B3">
        <v>0.1</v>
      </c>
    </row>
    <row r="5" spans="1:2" x14ac:dyDescent="0.25">
      <c r="B5" t="s">
        <v>133</v>
      </c>
    </row>
    <row r="6" spans="1:2" x14ac:dyDescent="0.25">
      <c r="A6">
        <v>2011</v>
      </c>
      <c r="B6">
        <v>300</v>
      </c>
    </row>
    <row r="7" spans="1:2" x14ac:dyDescent="0.25">
      <c r="A7">
        <v>2012</v>
      </c>
      <c r="B7">
        <f>предыдущий_год*(1+прирост)</f>
        <v>330</v>
      </c>
    </row>
    <row r="8" spans="1:2" x14ac:dyDescent="0.25">
      <c r="A8">
        <v>2013</v>
      </c>
      <c r="B8">
        <f>предыдущий_год*(1+прирост)</f>
        <v>363.00000000000006</v>
      </c>
    </row>
    <row r="9" spans="1:2" x14ac:dyDescent="0.25">
      <c r="A9">
        <v>2014</v>
      </c>
      <c r="B9">
        <f>предыдущий_год*(1+прирост)</f>
        <v>399.30000000000007</v>
      </c>
    </row>
    <row r="10" spans="1:2" x14ac:dyDescent="0.25">
      <c r="A10">
        <v>2015</v>
      </c>
      <c r="B10">
        <f>предыдущий_год*(1+прирост)</f>
        <v>439.23000000000013</v>
      </c>
    </row>
    <row r="11" spans="1:2" x14ac:dyDescent="0.25">
      <c r="A11">
        <v>2016</v>
      </c>
      <c r="B11">
        <f>предыдущий_год*(1+прирост)</f>
        <v>483.15300000000019</v>
      </c>
    </row>
    <row r="12" spans="1:2" x14ac:dyDescent="0.25">
      <c r="A12">
        <v>2017</v>
      </c>
      <c r="B12">
        <f>предыдущий_год*(1+прирост)</f>
        <v>531.46830000000023</v>
      </c>
    </row>
    <row r="13" spans="1:2" x14ac:dyDescent="0.25">
      <c r="A13">
        <v>2018</v>
      </c>
      <c r="B13">
        <f>предыдущий_год*(1+прирост)</f>
        <v>584.61513000000025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67</vt:i4>
      </vt:variant>
    </vt:vector>
  </HeadingPairs>
  <TitlesOfParts>
    <vt:vector size="77" baseType="lpstr">
      <vt:lpstr>Рис. 1.1-1.3</vt:lpstr>
      <vt:lpstr>Рис. 1.4</vt:lpstr>
      <vt:lpstr>Рис. 1.5</vt:lpstr>
      <vt:lpstr>Рис. 1.6</vt:lpstr>
      <vt:lpstr>Рис. 1.7-1.9</vt:lpstr>
      <vt:lpstr>Рис. 1.11-1.12</vt:lpstr>
      <vt:lpstr>Рис. 1.14</vt:lpstr>
      <vt:lpstr>Рис. 1.15</vt:lpstr>
      <vt:lpstr>Рис. 1.16</vt:lpstr>
      <vt:lpstr>Рис. 1.17</vt:lpstr>
      <vt:lpstr>AK</vt:lpstr>
      <vt:lpstr>AL</vt:lpstr>
      <vt:lpstr>AR</vt:lpstr>
      <vt:lpstr>AZ</vt:lpstr>
      <vt:lpstr>CA</vt:lpstr>
      <vt:lpstr>CO</vt:lpstr>
      <vt:lpstr>CT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  <vt:lpstr>Акции</vt:lpstr>
      <vt:lpstr>Векселя</vt:lpstr>
      <vt:lpstr>Данные</vt:lpstr>
      <vt:lpstr>затраты</vt:lpstr>
      <vt:lpstr>Несмежный</vt:lpstr>
      <vt:lpstr>область1</vt:lpstr>
      <vt:lpstr>Облигации</vt:lpstr>
      <vt:lpstr>потребность</vt:lpstr>
      <vt:lpstr>почасовая</vt:lpstr>
      <vt:lpstr>предыдущий_год</vt:lpstr>
      <vt:lpstr>прибыль</vt:lpstr>
      <vt:lpstr>прирост</vt:lpstr>
      <vt:lpstr>себестоимость</vt:lpstr>
      <vt:lpstr>Старт</vt:lpstr>
      <vt:lpstr>Финиш</vt:lpstr>
      <vt:lpstr>цена</vt:lpstr>
      <vt:lpstr>часы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2015-08-20T19:07:13Z</dcterms:created>
  <dcterms:modified xsi:type="dcterms:W3CDTF">2015-08-22T12:26:06Z</dcterms:modified>
</cp:coreProperties>
</file>