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tsclient\C\Users\S.Baguzin\Dropbox\!Сайт\6_Эффективность\Квартили\"/>
    </mc:Choice>
  </mc:AlternateContent>
  <bookViews>
    <workbookView xWindow="0" yWindow="0" windowWidth="28800" windowHeight="12300" activeTab="2"/>
  </bookViews>
  <sheets>
    <sheet name="Рис. 17" sheetId="1" r:id="rId1"/>
    <sheet name="Для рис. 18" sheetId="2" r:id="rId2"/>
    <sheet name="Формулы" sheetId="3" r:id="rId3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J20" i="3"/>
  <c r="K20" i="3"/>
  <c r="H20" i="3"/>
  <c r="H14" i="3"/>
  <c r="H15" i="3" s="1"/>
  <c r="K14" i="3"/>
  <c r="K15" i="3" s="1"/>
  <c r="J14" i="3"/>
  <c r="J15" i="3" s="1"/>
  <c r="I14" i="3"/>
  <c r="I15" i="3" s="1"/>
  <c r="B20" i="3"/>
  <c r="C20" i="3"/>
  <c r="D20" i="3"/>
  <c r="E20" i="3"/>
  <c r="H16" i="3" l="1"/>
  <c r="J16" i="3"/>
  <c r="I16" i="3"/>
  <c r="K16" i="3"/>
  <c r="C10" i="2"/>
  <c r="K10" i="2"/>
  <c r="E11" i="2"/>
  <c r="M11" i="2"/>
  <c r="G12" i="2"/>
  <c r="O12" i="2"/>
  <c r="I13" i="2"/>
  <c r="C14" i="2"/>
  <c r="K14" i="2"/>
  <c r="E15" i="2"/>
  <c r="M15" i="2"/>
  <c r="G16" i="2"/>
  <c r="O16" i="2"/>
  <c r="I17" i="2"/>
  <c r="C18" i="2"/>
  <c r="K18" i="2"/>
  <c r="E19" i="2"/>
  <c r="M19" i="2"/>
  <c r="G20" i="2"/>
  <c r="O20" i="2"/>
  <c r="I21" i="2"/>
  <c r="C22" i="2"/>
  <c r="K22" i="2"/>
  <c r="P11" i="2"/>
  <c r="F18" i="2"/>
  <c r="F22" i="2"/>
  <c r="L20" i="2"/>
  <c r="E12" i="2"/>
  <c r="O17" i="2"/>
  <c r="M20" i="2"/>
  <c r="D10" i="2"/>
  <c r="L10" i="2"/>
  <c r="F11" i="2"/>
  <c r="N11" i="2"/>
  <c r="H12" i="2"/>
  <c r="P12" i="2"/>
  <c r="J13" i="2"/>
  <c r="D14" i="2"/>
  <c r="L14" i="2"/>
  <c r="F15" i="2"/>
  <c r="N15" i="2"/>
  <c r="H16" i="2"/>
  <c r="P16" i="2"/>
  <c r="J17" i="2"/>
  <c r="D18" i="2"/>
  <c r="L18" i="2"/>
  <c r="F19" i="2"/>
  <c r="N19" i="2"/>
  <c r="H20" i="2"/>
  <c r="P20" i="2"/>
  <c r="J21" i="2"/>
  <c r="D22" i="2"/>
  <c r="L22" i="2"/>
  <c r="J12" i="2"/>
  <c r="L17" i="2"/>
  <c r="J20" i="2"/>
  <c r="N21" i="2"/>
  <c r="M12" i="2"/>
  <c r="G17" i="2"/>
  <c r="I22" i="2"/>
  <c r="E10" i="2"/>
  <c r="M10" i="2"/>
  <c r="G11" i="2"/>
  <c r="O11" i="2"/>
  <c r="I12" i="2"/>
  <c r="C13" i="2"/>
  <c r="K13" i="2"/>
  <c r="E14" i="2"/>
  <c r="M14" i="2"/>
  <c r="G15" i="2"/>
  <c r="O15" i="2"/>
  <c r="I16" i="2"/>
  <c r="C17" i="2"/>
  <c r="K17" i="2"/>
  <c r="E18" i="2"/>
  <c r="M18" i="2"/>
  <c r="G19" i="2"/>
  <c r="O19" i="2"/>
  <c r="I20" i="2"/>
  <c r="C21" i="2"/>
  <c r="K21" i="2"/>
  <c r="E22" i="2"/>
  <c r="M22" i="2"/>
  <c r="H11" i="2"/>
  <c r="J16" i="2"/>
  <c r="H19" i="2"/>
  <c r="D21" i="2"/>
  <c r="N22" i="2"/>
  <c r="H22" i="2"/>
  <c r="I10" i="2"/>
  <c r="O13" i="2"/>
  <c r="C15" i="2"/>
  <c r="K15" i="2"/>
  <c r="I18" i="2"/>
  <c r="E20" i="2"/>
  <c r="F10" i="2"/>
  <c r="G10" i="2"/>
  <c r="O10" i="2"/>
  <c r="I11" i="2"/>
  <c r="C12" i="2"/>
  <c r="K12" i="2"/>
  <c r="E13" i="2"/>
  <c r="M13" i="2"/>
  <c r="G14" i="2"/>
  <c r="O14" i="2"/>
  <c r="I15" i="2"/>
  <c r="C16" i="2"/>
  <c r="K16" i="2"/>
  <c r="E17" i="2"/>
  <c r="M17" i="2"/>
  <c r="G18" i="2"/>
  <c r="O18" i="2"/>
  <c r="I19" i="2"/>
  <c r="C20" i="2"/>
  <c r="K20" i="2"/>
  <c r="E21" i="2"/>
  <c r="M21" i="2"/>
  <c r="G22" i="2"/>
  <c r="O22" i="2"/>
  <c r="H10" i="2"/>
  <c r="P10" i="2"/>
  <c r="J11" i="2"/>
  <c r="D12" i="2"/>
  <c r="L12" i="2"/>
  <c r="F13" i="2"/>
  <c r="N13" i="2"/>
  <c r="H14" i="2"/>
  <c r="P14" i="2"/>
  <c r="J15" i="2"/>
  <c r="D16" i="2"/>
  <c r="L16" i="2"/>
  <c r="F17" i="2"/>
  <c r="N17" i="2"/>
  <c r="H18" i="2"/>
  <c r="P18" i="2"/>
  <c r="J19" i="2"/>
  <c r="F21" i="2"/>
  <c r="P22" i="2"/>
  <c r="K11" i="2"/>
  <c r="M16" i="2"/>
  <c r="O21" i="2"/>
  <c r="J10" i="2"/>
  <c r="D11" i="2"/>
  <c r="L11" i="2"/>
  <c r="F12" i="2"/>
  <c r="N12" i="2"/>
  <c r="H13" i="2"/>
  <c r="P13" i="2"/>
  <c r="J14" i="2"/>
  <c r="D15" i="2"/>
  <c r="L15" i="2"/>
  <c r="F16" i="2"/>
  <c r="N16" i="2"/>
  <c r="H17" i="2"/>
  <c r="P17" i="2"/>
  <c r="J18" i="2"/>
  <c r="D19" i="2"/>
  <c r="L19" i="2"/>
  <c r="F20" i="2"/>
  <c r="N20" i="2"/>
  <c r="H21" i="2"/>
  <c r="P21" i="2"/>
  <c r="J22" i="2"/>
  <c r="N10" i="2"/>
  <c r="D13" i="2"/>
  <c r="L13" i="2"/>
  <c r="F14" i="2"/>
  <c r="N14" i="2"/>
  <c r="H15" i="2"/>
  <c r="P15" i="2"/>
  <c r="D17" i="2"/>
  <c r="N18" i="2"/>
  <c r="P19" i="2"/>
  <c r="L21" i="2"/>
  <c r="D20" i="2"/>
  <c r="C11" i="2"/>
  <c r="G13" i="2"/>
  <c r="I14" i="2"/>
  <c r="E16" i="2"/>
  <c r="C19" i="2"/>
  <c r="K19" i="2"/>
  <c r="G21" i="2"/>
  <c r="B11" i="2"/>
  <c r="B19" i="2"/>
  <c r="B12" i="2"/>
  <c r="B20" i="2"/>
  <c r="B22" i="2"/>
  <c r="B15" i="2"/>
  <c r="B13" i="2"/>
  <c r="B21" i="2"/>
  <c r="B14" i="2"/>
  <c r="B16" i="2"/>
  <c r="B18" i="2"/>
  <c r="B17" i="2"/>
  <c r="B10" i="2"/>
  <c r="K18" i="3" l="1"/>
  <c r="K17" i="3"/>
  <c r="H18" i="3"/>
  <c r="H17" i="3"/>
  <c r="I18" i="3"/>
  <c r="I17" i="3"/>
  <c r="I19" i="3" s="1"/>
  <c r="H19" i="3"/>
  <c r="K19" i="3"/>
  <c r="J18" i="3"/>
  <c r="J17" i="3"/>
  <c r="J19" i="3"/>
  <c r="C14" i="3"/>
  <c r="C15" i="3" s="1"/>
  <c r="D14" i="3"/>
  <c r="D15" i="3" s="1"/>
  <c r="E14" i="3"/>
  <c r="E15" i="3" s="1"/>
  <c r="B14" i="3"/>
  <c r="B15" i="3" s="1"/>
  <c r="Q21" i="2"/>
  <c r="U19" i="2"/>
  <c r="S18" i="2"/>
  <c r="U15" i="2"/>
  <c r="S14" i="2"/>
  <c r="Q13" i="2"/>
  <c r="S10" i="2"/>
  <c r="U21" i="2"/>
  <c r="S20" i="2"/>
  <c r="Q19" i="2"/>
  <c r="U17" i="2"/>
  <c r="S16" i="2"/>
  <c r="Q15" i="2"/>
  <c r="U13" i="2"/>
  <c r="S12" i="2"/>
  <c r="Q11" i="2"/>
  <c r="T21" i="2"/>
  <c r="R16" i="2"/>
  <c r="U22" i="2"/>
  <c r="U18" i="2"/>
  <c r="S17" i="2"/>
  <c r="Q16" i="2"/>
  <c r="U14" i="2"/>
  <c r="S13" i="2"/>
  <c r="Q12" i="2"/>
  <c r="U10" i="2"/>
  <c r="T22" i="2"/>
  <c r="R21" i="2"/>
  <c r="T18" i="2"/>
  <c r="R17" i="2"/>
  <c r="T14" i="2"/>
  <c r="R13" i="2"/>
  <c r="T10" i="2"/>
  <c r="T13" i="2"/>
  <c r="S22" i="2"/>
  <c r="R22" i="2"/>
  <c r="T19" i="2"/>
  <c r="R18" i="2"/>
  <c r="T15" i="2"/>
  <c r="R14" i="2"/>
  <c r="T11" i="2"/>
  <c r="R10" i="2"/>
  <c r="R12" i="2"/>
  <c r="S21" i="2"/>
  <c r="Q17" i="2"/>
  <c r="Q22" i="2"/>
  <c r="U20" i="2"/>
  <c r="S19" i="2"/>
  <c r="Q18" i="2"/>
  <c r="U16" i="2"/>
  <c r="S15" i="2"/>
  <c r="Q14" i="2"/>
  <c r="U12" i="2"/>
  <c r="S11" i="2"/>
  <c r="Q10" i="2"/>
  <c r="R20" i="2"/>
  <c r="T17" i="2"/>
  <c r="Q20" i="2"/>
  <c r="U11" i="2"/>
  <c r="T20" i="2"/>
  <c r="R19" i="2"/>
  <c r="T16" i="2"/>
  <c r="R15" i="2"/>
  <c r="T12" i="2"/>
  <c r="R11" i="2"/>
  <c r="F6" i="1"/>
  <c r="G6" i="1"/>
  <c r="F9" i="1"/>
  <c r="E5" i="1"/>
  <c r="F5" i="1"/>
  <c r="F7" i="1"/>
  <c r="G5" i="1"/>
  <c r="E7" i="1"/>
  <c r="F8" i="1"/>
  <c r="E9" i="1"/>
  <c r="F4" i="1"/>
  <c r="G9" i="1"/>
  <c r="G4" i="1"/>
  <c r="G8" i="1"/>
  <c r="E8" i="1"/>
  <c r="E4" i="1"/>
  <c r="E6" i="1"/>
  <c r="G7" i="1"/>
  <c r="E16" i="3" l="1"/>
  <c r="D16" i="3"/>
  <c r="B16" i="3"/>
  <c r="C16" i="3"/>
  <c r="C17" i="3" s="1"/>
  <c r="E18" i="3"/>
  <c r="E17" i="3"/>
  <c r="E19" i="3" s="1"/>
  <c r="D18" i="3"/>
  <c r="D17" i="3"/>
  <c r="D19" i="3" s="1"/>
  <c r="H7" i="1"/>
  <c r="H8" i="1"/>
  <c r="H4" i="1"/>
  <c r="H9" i="1"/>
  <c r="H5" i="1"/>
  <c r="H6" i="1"/>
  <c r="B18" i="3" l="1"/>
  <c r="B17" i="3"/>
  <c r="C18" i="3"/>
  <c r="C19" i="3" s="1"/>
  <c r="B19" i="3"/>
</calcChain>
</file>

<file path=xl/sharedStrings.xml><?xml version="1.0" encoding="utf-8"?>
<sst xmlns="http://schemas.openxmlformats.org/spreadsheetml/2006/main" count="23" uniqueCount="16">
  <si>
    <t xml:space="preserve">Номер метода по Хиндману и Фану </t>
  </si>
  <si>
    <t>Элементы выборки</t>
  </si>
  <si>
    <t>Квартили</t>
  </si>
  <si>
    <t>Межквартильный интервал</t>
  </si>
  <si>
    <t>Межквартильный размах</t>
  </si>
  <si>
    <t>Метод 6 (N+1)</t>
  </si>
  <si>
    <t>n</t>
  </si>
  <si>
    <t>x</t>
  </si>
  <si>
    <t>i</t>
  </si>
  <si>
    <r>
      <t>А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</si>
  <si>
    <r>
      <t>А</t>
    </r>
    <r>
      <rPr>
        <vertAlign val="subscript"/>
        <sz val="11"/>
        <color theme="1"/>
        <rFont val="Calibri"/>
        <family val="2"/>
        <charset val="204"/>
        <scheme val="minor"/>
      </rPr>
      <t>i+1</t>
    </r>
  </si>
  <si>
    <t>р</t>
  </si>
  <si>
    <r>
      <t>Q</t>
    </r>
    <r>
      <rPr>
        <vertAlign val="subscript"/>
        <sz val="10"/>
        <color theme="1"/>
        <rFont val="Calibri"/>
        <family val="2"/>
        <charset val="204"/>
        <scheme val="minor"/>
      </rPr>
      <t>p</t>
    </r>
  </si>
  <si>
    <t>КВАРТИЛЬ.ИСКЛ</t>
  </si>
  <si>
    <t>КВАРТИЛЬ.ВКЛ</t>
  </si>
  <si>
    <t>Метод 7 (N-1)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</si>
</sst>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vertical="center"/>
    </xf>
    <xf numFmtId="2" fontId="1" fillId="3" borderId="1" xfId="0" applyNumberFormat="1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'Для рис. 18'!$Q$1:$U$1</c:f>
          <c:strCache>
            <c:ptCount val="5"/>
            <c:pt idx="0">
              <c:v>Межквартильный размах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'Для рис. 18'!$Q$2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18'!$Q$3:$Q$22</c:f>
              <c:numCache>
                <c:formatCode>General</c:formatCode>
                <c:ptCount val="20"/>
                <c:pt idx="7" formatCode="0.00">
                  <c:v>4</c:v>
                </c:pt>
                <c:pt idx="8" formatCode="0.00">
                  <c:v>4.5</c:v>
                </c:pt>
                <c:pt idx="9" formatCode="0.00">
                  <c:v>5</c:v>
                </c:pt>
                <c:pt idx="10" formatCode="0.00">
                  <c:v>5.5</c:v>
                </c:pt>
                <c:pt idx="11" formatCode="0.00">
                  <c:v>6</c:v>
                </c:pt>
                <c:pt idx="12" formatCode="0.00">
                  <c:v>6.5</c:v>
                </c:pt>
                <c:pt idx="13" formatCode="0.00">
                  <c:v>7</c:v>
                </c:pt>
                <c:pt idx="14" formatCode="0.00">
                  <c:v>7.5</c:v>
                </c:pt>
                <c:pt idx="15" formatCode="0.00">
                  <c:v>8</c:v>
                </c:pt>
                <c:pt idx="16" formatCode="0.00">
                  <c:v>8.5</c:v>
                </c:pt>
                <c:pt idx="17" formatCode="0.00">
                  <c:v>9</c:v>
                </c:pt>
                <c:pt idx="18" formatCode="0.00">
                  <c:v>9.5</c:v>
                </c:pt>
                <c:pt idx="19" formatCode="0.0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FA-40F8-8C90-337C3CEDEAB1}"/>
            </c:ext>
          </c:extLst>
        </c:ser>
        <c:ser>
          <c:idx val="1"/>
          <c:order val="1"/>
          <c:tx>
            <c:strRef>
              <c:f>'Для рис. 18'!$R$2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18'!$R$3:$R$22</c:f>
              <c:numCache>
                <c:formatCode>General</c:formatCode>
                <c:ptCount val="20"/>
                <c:pt idx="7" formatCode="0.00">
                  <c:v>4.5</c:v>
                </c:pt>
                <c:pt idx="8" formatCode="0.00">
                  <c:v>5</c:v>
                </c:pt>
                <c:pt idx="9" formatCode="0.00">
                  <c:v>5.5</c:v>
                </c:pt>
                <c:pt idx="10" formatCode="0.00">
                  <c:v>6</c:v>
                </c:pt>
                <c:pt idx="11" formatCode="0.00">
                  <c:v>6.5</c:v>
                </c:pt>
                <c:pt idx="12" formatCode="0.00">
                  <c:v>7</c:v>
                </c:pt>
                <c:pt idx="13" formatCode="0.00">
                  <c:v>7.5</c:v>
                </c:pt>
                <c:pt idx="14" formatCode="0.00">
                  <c:v>8</c:v>
                </c:pt>
                <c:pt idx="15" formatCode="0.00">
                  <c:v>8.5</c:v>
                </c:pt>
                <c:pt idx="16" formatCode="0.00">
                  <c:v>9</c:v>
                </c:pt>
                <c:pt idx="17" formatCode="0.00">
                  <c:v>9.5</c:v>
                </c:pt>
                <c:pt idx="18" formatCode="0.00">
                  <c:v>10</c:v>
                </c:pt>
                <c:pt idx="19" formatCode="0.00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A-40F8-8C90-337C3CEDEAB1}"/>
            </c:ext>
          </c:extLst>
        </c:ser>
        <c:ser>
          <c:idx val="2"/>
          <c:order val="2"/>
          <c:tx>
            <c:strRef>
              <c:f>'Для рис. 18'!$S$2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18'!$S$3:$S$22</c:f>
              <c:numCache>
                <c:formatCode>General</c:formatCode>
                <c:ptCount val="20"/>
                <c:pt idx="7" formatCode="0.00">
                  <c:v>3.5</c:v>
                </c:pt>
                <c:pt idx="8" formatCode="0.00">
                  <c:v>4</c:v>
                </c:pt>
                <c:pt idx="9" formatCode="0.00">
                  <c:v>4.5</c:v>
                </c:pt>
                <c:pt idx="10" formatCode="0.00">
                  <c:v>5</c:v>
                </c:pt>
                <c:pt idx="11" formatCode="0.00">
                  <c:v>5.5</c:v>
                </c:pt>
                <c:pt idx="12" formatCode="0.00">
                  <c:v>6</c:v>
                </c:pt>
                <c:pt idx="13" formatCode="0.00">
                  <c:v>6.5</c:v>
                </c:pt>
                <c:pt idx="14" formatCode="0.00">
                  <c:v>7</c:v>
                </c:pt>
                <c:pt idx="15" formatCode="0.00">
                  <c:v>7.5</c:v>
                </c:pt>
                <c:pt idx="16" formatCode="0.00">
                  <c:v>8</c:v>
                </c:pt>
                <c:pt idx="17" formatCode="0.00">
                  <c:v>8.5</c:v>
                </c:pt>
                <c:pt idx="18" formatCode="0.00">
                  <c:v>9</c:v>
                </c:pt>
                <c:pt idx="19" formatCode="0.00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FA-40F8-8C90-337C3CEDEAB1}"/>
            </c:ext>
          </c:extLst>
        </c:ser>
        <c:ser>
          <c:idx val="3"/>
          <c:order val="3"/>
          <c:tx>
            <c:strRef>
              <c:f>'Для рис. 18'!$T$2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18'!$T$3:$T$22</c:f>
              <c:numCache>
                <c:formatCode>General</c:formatCode>
                <c:ptCount val="20"/>
                <c:pt idx="7" formatCode="0.00">
                  <c:v>4.1666666666666661</c:v>
                </c:pt>
                <c:pt idx="8" formatCode="0.00">
                  <c:v>4.6666666666666661</c:v>
                </c:pt>
                <c:pt idx="9" formatCode="0.00">
                  <c:v>5.1666666666666679</c:v>
                </c:pt>
                <c:pt idx="10" formatCode="0.00">
                  <c:v>5.6666666666666679</c:v>
                </c:pt>
                <c:pt idx="11" formatCode="0.00">
                  <c:v>6.1666666666666679</c:v>
                </c:pt>
                <c:pt idx="12" formatCode="0.00">
                  <c:v>6.6666666666666679</c:v>
                </c:pt>
                <c:pt idx="13" formatCode="0.00">
                  <c:v>7.1666666666666679</c:v>
                </c:pt>
                <c:pt idx="14" formatCode="0.00">
                  <c:v>7.666666666666667</c:v>
                </c:pt>
                <c:pt idx="15" formatCode="0.00">
                  <c:v>8.1666666666666679</c:v>
                </c:pt>
                <c:pt idx="16" formatCode="0.00">
                  <c:v>8.6666666666666679</c:v>
                </c:pt>
                <c:pt idx="17" formatCode="0.00">
                  <c:v>9.1666666666666679</c:v>
                </c:pt>
                <c:pt idx="18" formatCode="0.00">
                  <c:v>9.6666666666666679</c:v>
                </c:pt>
                <c:pt idx="19" formatCode="0.00">
                  <c:v>10.166666666666668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FA-40F8-8C90-337C3CEDEAB1}"/>
            </c:ext>
          </c:extLst>
        </c:ser>
        <c:ser>
          <c:idx val="4"/>
          <c:order val="4"/>
          <c:tx>
            <c:strRef>
              <c:f>'Для рис. 18'!$U$2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18'!$U$3:$U$22</c:f>
              <c:numCache>
                <c:formatCode>General</c:formatCode>
                <c:ptCount val="20"/>
                <c:pt idx="7" formatCode="0.00">
                  <c:v>4.125</c:v>
                </c:pt>
                <c:pt idx="8" formatCode="0.00">
                  <c:v>4.625</c:v>
                </c:pt>
                <c:pt idx="9" formatCode="0.00">
                  <c:v>5.125</c:v>
                </c:pt>
                <c:pt idx="10" formatCode="0.00">
                  <c:v>5.625</c:v>
                </c:pt>
                <c:pt idx="11" formatCode="0.00">
                  <c:v>6.125</c:v>
                </c:pt>
                <c:pt idx="12" formatCode="0.00">
                  <c:v>6.625</c:v>
                </c:pt>
                <c:pt idx="13" formatCode="0.00">
                  <c:v>7.125</c:v>
                </c:pt>
                <c:pt idx="14" formatCode="0.00">
                  <c:v>7.625</c:v>
                </c:pt>
                <c:pt idx="15" formatCode="0.00">
                  <c:v>8.125</c:v>
                </c:pt>
                <c:pt idx="16" formatCode="0.00">
                  <c:v>8.625</c:v>
                </c:pt>
                <c:pt idx="17" formatCode="0.00">
                  <c:v>9.125</c:v>
                </c:pt>
                <c:pt idx="18" formatCode="0.00">
                  <c:v>9.625</c:v>
                </c:pt>
                <c:pt idx="19" formatCode="0.00">
                  <c:v>10.125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A-40F8-8C90-337C3CED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909144"/>
        <c:axId val="673912424"/>
      </c:lineChart>
      <c:catAx>
        <c:axId val="67390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912424"/>
        <c:crosses val="autoZero"/>
        <c:auto val="1"/>
        <c:lblAlgn val="ctr"/>
        <c:lblOffset val="100"/>
        <c:noMultiLvlLbl val="0"/>
      </c:catAx>
      <c:valAx>
        <c:axId val="67391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90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Медиана,</a:t>
            </a:r>
            <a:r>
              <a:rPr lang="ru-RU" sz="1200" baseline="0"/>
              <a:t> </a:t>
            </a:r>
            <a:r>
              <a:rPr lang="en-US" sz="1200" baseline="0"/>
              <a:t>Q1 </a:t>
            </a:r>
            <a:r>
              <a:rPr lang="ru-RU" sz="1200" baseline="0"/>
              <a:t>и </a:t>
            </a:r>
            <a:r>
              <a:rPr lang="en-US" sz="1200" baseline="0"/>
              <a:t>Q3</a:t>
            </a:r>
            <a:endParaRPr lang="ru-RU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'Для рис. 18'!$B$2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18'!$B$3:$B$22</c:f>
              <c:numCache>
                <c:formatCode>General</c:formatCode>
                <c:ptCount val="20"/>
                <c:pt idx="7" formatCode="0.00">
                  <c:v>2.5</c:v>
                </c:pt>
                <c:pt idx="8" formatCode="0.00">
                  <c:v>2.75</c:v>
                </c:pt>
                <c:pt idx="9" formatCode="0.00">
                  <c:v>3</c:v>
                </c:pt>
                <c:pt idx="10" formatCode="0.00">
                  <c:v>3.25</c:v>
                </c:pt>
                <c:pt idx="11" formatCode="0.00">
                  <c:v>3.5</c:v>
                </c:pt>
                <c:pt idx="12" formatCode="0.00">
                  <c:v>3.75</c:v>
                </c:pt>
                <c:pt idx="13" formatCode="0.00">
                  <c:v>4</c:v>
                </c:pt>
                <c:pt idx="14" formatCode="0.00">
                  <c:v>4.25</c:v>
                </c:pt>
                <c:pt idx="15" formatCode="0.00">
                  <c:v>4.5</c:v>
                </c:pt>
                <c:pt idx="16" formatCode="0.00">
                  <c:v>4.75</c:v>
                </c:pt>
                <c:pt idx="17" formatCode="0.00">
                  <c:v>5</c:v>
                </c:pt>
                <c:pt idx="18" formatCode="0.00">
                  <c:v>5.25</c:v>
                </c:pt>
                <c:pt idx="19" formatCode="0.0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65-4813-81F0-B4ED25A9C7DD}"/>
            </c:ext>
          </c:extLst>
        </c:ser>
        <c:ser>
          <c:idx val="1"/>
          <c:order val="1"/>
          <c:tx>
            <c:strRef>
              <c:f>'Для рис. 18'!$C$2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18'!$C$3:$C$22</c:f>
              <c:numCache>
                <c:formatCode>General</c:formatCode>
                <c:ptCount val="20"/>
                <c:pt idx="7" formatCode="0.00">
                  <c:v>2.25</c:v>
                </c:pt>
                <c:pt idx="8" formatCode="0.00">
                  <c:v>2.5</c:v>
                </c:pt>
                <c:pt idx="9" formatCode="0.00">
                  <c:v>2.75</c:v>
                </c:pt>
                <c:pt idx="10" formatCode="0.00">
                  <c:v>3</c:v>
                </c:pt>
                <c:pt idx="11" formatCode="0.00">
                  <c:v>3.25</c:v>
                </c:pt>
                <c:pt idx="12" formatCode="0.00">
                  <c:v>3.5</c:v>
                </c:pt>
                <c:pt idx="13" formatCode="0.00">
                  <c:v>3.75</c:v>
                </c:pt>
                <c:pt idx="14" formatCode="0.00">
                  <c:v>4</c:v>
                </c:pt>
                <c:pt idx="15" formatCode="0.00">
                  <c:v>4.25</c:v>
                </c:pt>
                <c:pt idx="16" formatCode="0.00">
                  <c:v>4.5</c:v>
                </c:pt>
                <c:pt idx="17" formatCode="0.00">
                  <c:v>4.75</c:v>
                </c:pt>
                <c:pt idx="18" formatCode="0.00">
                  <c:v>5</c:v>
                </c:pt>
                <c:pt idx="19" formatCode="0.00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65-4813-81F0-B4ED25A9C7DD}"/>
            </c:ext>
          </c:extLst>
        </c:ser>
        <c:ser>
          <c:idx val="2"/>
          <c:order val="2"/>
          <c:tx>
            <c:strRef>
              <c:f>'Для рис. 18'!$D$2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18'!$D$3:$D$22</c:f>
              <c:numCache>
                <c:formatCode>General</c:formatCode>
                <c:ptCount val="20"/>
                <c:pt idx="7" formatCode="0.00">
                  <c:v>2.75</c:v>
                </c:pt>
                <c:pt idx="8" formatCode="0.00">
                  <c:v>3</c:v>
                </c:pt>
                <c:pt idx="9" formatCode="0.00">
                  <c:v>3.25</c:v>
                </c:pt>
                <c:pt idx="10" formatCode="0.00">
                  <c:v>3.5</c:v>
                </c:pt>
                <c:pt idx="11" formatCode="0.00">
                  <c:v>3.75</c:v>
                </c:pt>
                <c:pt idx="12" formatCode="0.00">
                  <c:v>4</c:v>
                </c:pt>
                <c:pt idx="13" formatCode="0.00">
                  <c:v>4.25</c:v>
                </c:pt>
                <c:pt idx="14" formatCode="0.00">
                  <c:v>4.5</c:v>
                </c:pt>
                <c:pt idx="15" formatCode="0.00">
                  <c:v>4.75</c:v>
                </c:pt>
                <c:pt idx="16" formatCode="0.00">
                  <c:v>5</c:v>
                </c:pt>
                <c:pt idx="17" formatCode="0.00">
                  <c:v>5.25</c:v>
                </c:pt>
                <c:pt idx="18" formatCode="0.00">
                  <c:v>5.5</c:v>
                </c:pt>
                <c:pt idx="19" formatCode="0.00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65-4813-81F0-B4ED25A9C7DD}"/>
            </c:ext>
          </c:extLst>
        </c:ser>
        <c:ser>
          <c:idx val="3"/>
          <c:order val="3"/>
          <c:tx>
            <c:strRef>
              <c:f>'Для рис. 18'!$E$2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18'!$E$3:$E$22</c:f>
              <c:numCache>
                <c:formatCode>General</c:formatCode>
                <c:ptCount val="20"/>
                <c:pt idx="7" formatCode="0.00">
                  <c:v>2.4166666666666665</c:v>
                </c:pt>
                <c:pt idx="8" formatCode="0.00">
                  <c:v>2.6666666666666665</c:v>
                </c:pt>
                <c:pt idx="9" formatCode="0.00">
                  <c:v>2.9166666666666665</c:v>
                </c:pt>
                <c:pt idx="10" formatCode="0.00">
                  <c:v>3.1666666666666665</c:v>
                </c:pt>
                <c:pt idx="11" formatCode="0.00">
                  <c:v>3.4166666666666665</c:v>
                </c:pt>
                <c:pt idx="12" formatCode="0.00">
                  <c:v>3.6666666666666665</c:v>
                </c:pt>
                <c:pt idx="13" formatCode="0.00">
                  <c:v>3.9166666666666665</c:v>
                </c:pt>
                <c:pt idx="14" formatCode="0.00">
                  <c:v>4.166666666666667</c:v>
                </c:pt>
                <c:pt idx="15" formatCode="0.00">
                  <c:v>4.416666666666667</c:v>
                </c:pt>
                <c:pt idx="16" formatCode="0.00">
                  <c:v>4.666666666666667</c:v>
                </c:pt>
                <c:pt idx="17" formatCode="0.00">
                  <c:v>4.916666666666667</c:v>
                </c:pt>
                <c:pt idx="18" formatCode="0.00">
                  <c:v>5.166666666666667</c:v>
                </c:pt>
                <c:pt idx="19" formatCode="0.00">
                  <c:v>5.416666666666667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65-4813-81F0-B4ED25A9C7DD}"/>
            </c:ext>
          </c:extLst>
        </c:ser>
        <c:ser>
          <c:idx val="4"/>
          <c:order val="4"/>
          <c:tx>
            <c:strRef>
              <c:f>'Для рис. 18'!$F$2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18'!$F$3:$F$22</c:f>
              <c:numCache>
                <c:formatCode>General</c:formatCode>
                <c:ptCount val="20"/>
                <c:pt idx="7" formatCode="0.00">
                  <c:v>2.4375</c:v>
                </c:pt>
                <c:pt idx="8" formatCode="0.00">
                  <c:v>2.6875</c:v>
                </c:pt>
                <c:pt idx="9" formatCode="0.00">
                  <c:v>2.9375</c:v>
                </c:pt>
                <c:pt idx="10" formatCode="0.00">
                  <c:v>3.1875</c:v>
                </c:pt>
                <c:pt idx="11" formatCode="0.00">
                  <c:v>3.4375</c:v>
                </c:pt>
                <c:pt idx="12" formatCode="0.00">
                  <c:v>3.6875</c:v>
                </c:pt>
                <c:pt idx="13" formatCode="0.00">
                  <c:v>3.9375</c:v>
                </c:pt>
                <c:pt idx="14" formatCode="0.00">
                  <c:v>4.1875</c:v>
                </c:pt>
                <c:pt idx="15" formatCode="0.00">
                  <c:v>4.4375</c:v>
                </c:pt>
                <c:pt idx="16" formatCode="0.00">
                  <c:v>4.6875</c:v>
                </c:pt>
                <c:pt idx="17" formatCode="0.00">
                  <c:v>4.9375</c:v>
                </c:pt>
                <c:pt idx="18" formatCode="0.00">
                  <c:v>5.1875</c:v>
                </c:pt>
                <c:pt idx="19" formatCode="0.00">
                  <c:v>5.4375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65-4813-81F0-B4ED25A9C7DD}"/>
            </c:ext>
          </c:extLst>
        </c:ser>
        <c:ser>
          <c:idx val="5"/>
          <c:order val="5"/>
          <c:tx>
            <c:strRef>
              <c:f>'Для рис. 18'!$G$2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18'!$G$3:$G$22</c:f>
              <c:numCache>
                <c:formatCode>General</c:formatCode>
                <c:ptCount val="20"/>
                <c:pt idx="7" formatCode="0.00">
                  <c:v>4.5</c:v>
                </c:pt>
                <c:pt idx="8" formatCode="0.00">
                  <c:v>5</c:v>
                </c:pt>
                <c:pt idx="9" formatCode="0.00">
                  <c:v>5.5</c:v>
                </c:pt>
                <c:pt idx="10" formatCode="0.00">
                  <c:v>6</c:v>
                </c:pt>
                <c:pt idx="11" formatCode="0.00">
                  <c:v>6.5</c:v>
                </c:pt>
                <c:pt idx="12" formatCode="0.00">
                  <c:v>7</c:v>
                </c:pt>
                <c:pt idx="13" formatCode="0.00">
                  <c:v>7.5</c:v>
                </c:pt>
                <c:pt idx="14" formatCode="0.00">
                  <c:v>8</c:v>
                </c:pt>
                <c:pt idx="15" formatCode="0.00">
                  <c:v>8.5</c:v>
                </c:pt>
                <c:pt idx="16" formatCode="0.00">
                  <c:v>9</c:v>
                </c:pt>
                <c:pt idx="17" formatCode="0.00">
                  <c:v>9.5</c:v>
                </c:pt>
                <c:pt idx="18" formatCode="0.00">
                  <c:v>10</c:v>
                </c:pt>
                <c:pt idx="19" formatCode="0.00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65-4813-81F0-B4ED25A9C7DD}"/>
            </c:ext>
          </c:extLst>
        </c:ser>
        <c:ser>
          <c:idx val="6"/>
          <c:order val="6"/>
          <c:tx>
            <c:strRef>
              <c:f>'Для рис. 18'!$H$2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18'!$H$3:$H$22</c:f>
              <c:numCache>
                <c:formatCode>General</c:formatCode>
                <c:ptCount val="20"/>
                <c:pt idx="7" formatCode="0.00">
                  <c:v>4.5</c:v>
                </c:pt>
                <c:pt idx="8" formatCode="0.00">
                  <c:v>5</c:v>
                </c:pt>
                <c:pt idx="9" formatCode="0.00">
                  <c:v>5.5</c:v>
                </c:pt>
                <c:pt idx="10" formatCode="0.00">
                  <c:v>6</c:v>
                </c:pt>
                <c:pt idx="11" formatCode="0.00">
                  <c:v>6.5</c:v>
                </c:pt>
                <c:pt idx="12" formatCode="0.00">
                  <c:v>7</c:v>
                </c:pt>
                <c:pt idx="13" formatCode="0.00">
                  <c:v>7.5</c:v>
                </c:pt>
                <c:pt idx="14" formatCode="0.00">
                  <c:v>8</c:v>
                </c:pt>
                <c:pt idx="15" formatCode="0.00">
                  <c:v>8.5</c:v>
                </c:pt>
                <c:pt idx="16" formatCode="0.00">
                  <c:v>9</c:v>
                </c:pt>
                <c:pt idx="17" formatCode="0.00">
                  <c:v>9.5</c:v>
                </c:pt>
                <c:pt idx="18" formatCode="0.00">
                  <c:v>10</c:v>
                </c:pt>
                <c:pt idx="19" formatCode="0.00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65-4813-81F0-B4ED25A9C7DD}"/>
            </c:ext>
          </c:extLst>
        </c:ser>
        <c:ser>
          <c:idx val="7"/>
          <c:order val="7"/>
          <c:tx>
            <c:strRef>
              <c:f>'Для рис. 18'!$I$2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18'!$I$3:$I$22</c:f>
              <c:numCache>
                <c:formatCode>General</c:formatCode>
                <c:ptCount val="20"/>
                <c:pt idx="7" formatCode="0.00">
                  <c:v>4.5</c:v>
                </c:pt>
                <c:pt idx="8" formatCode="0.00">
                  <c:v>5</c:v>
                </c:pt>
                <c:pt idx="9" formatCode="0.00">
                  <c:v>5.5</c:v>
                </c:pt>
                <c:pt idx="10" formatCode="0.00">
                  <c:v>6</c:v>
                </c:pt>
                <c:pt idx="11" formatCode="0.00">
                  <c:v>6.5</c:v>
                </c:pt>
                <c:pt idx="12" formatCode="0.00">
                  <c:v>7</c:v>
                </c:pt>
                <c:pt idx="13" formatCode="0.00">
                  <c:v>7.5</c:v>
                </c:pt>
                <c:pt idx="14" formatCode="0.00">
                  <c:v>8</c:v>
                </c:pt>
                <c:pt idx="15" formatCode="0.00">
                  <c:v>8.5</c:v>
                </c:pt>
                <c:pt idx="16" formatCode="0.00">
                  <c:v>9</c:v>
                </c:pt>
                <c:pt idx="17" formatCode="0.00">
                  <c:v>9.5</c:v>
                </c:pt>
                <c:pt idx="18" formatCode="0.00">
                  <c:v>10</c:v>
                </c:pt>
                <c:pt idx="19" formatCode="0.00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65-4813-81F0-B4ED25A9C7DD}"/>
            </c:ext>
          </c:extLst>
        </c:ser>
        <c:ser>
          <c:idx val="8"/>
          <c:order val="8"/>
          <c:tx>
            <c:strRef>
              <c:f>'Для рис. 18'!$J$2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18'!$J$3:$J$22</c:f>
              <c:numCache>
                <c:formatCode>General</c:formatCode>
                <c:ptCount val="20"/>
                <c:pt idx="7" formatCode="0.00">
                  <c:v>4.5</c:v>
                </c:pt>
                <c:pt idx="8" formatCode="0.00">
                  <c:v>5</c:v>
                </c:pt>
                <c:pt idx="9" formatCode="0.00">
                  <c:v>5.5</c:v>
                </c:pt>
                <c:pt idx="10" formatCode="0.00">
                  <c:v>6</c:v>
                </c:pt>
                <c:pt idx="11" formatCode="0.00">
                  <c:v>6.5</c:v>
                </c:pt>
                <c:pt idx="12" formatCode="0.00">
                  <c:v>7</c:v>
                </c:pt>
                <c:pt idx="13" formatCode="0.00">
                  <c:v>7.5</c:v>
                </c:pt>
                <c:pt idx="14" formatCode="0.00">
                  <c:v>8</c:v>
                </c:pt>
                <c:pt idx="15" formatCode="0.00">
                  <c:v>8.5</c:v>
                </c:pt>
                <c:pt idx="16" formatCode="0.00">
                  <c:v>9</c:v>
                </c:pt>
                <c:pt idx="17" formatCode="0.00">
                  <c:v>9.5</c:v>
                </c:pt>
                <c:pt idx="18" formatCode="0.00">
                  <c:v>10</c:v>
                </c:pt>
                <c:pt idx="19" formatCode="0.00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65-4813-81F0-B4ED25A9C7DD}"/>
            </c:ext>
          </c:extLst>
        </c:ser>
        <c:ser>
          <c:idx val="9"/>
          <c:order val="9"/>
          <c:tx>
            <c:strRef>
              <c:f>'Для рис. 18'!$K$2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18'!$K$3:$K$22</c:f>
              <c:numCache>
                <c:formatCode>General</c:formatCode>
                <c:ptCount val="20"/>
                <c:pt idx="7" formatCode="0.00">
                  <c:v>4.5</c:v>
                </c:pt>
                <c:pt idx="8" formatCode="0.00">
                  <c:v>5</c:v>
                </c:pt>
                <c:pt idx="9" formatCode="0.00">
                  <c:v>5.5</c:v>
                </c:pt>
                <c:pt idx="10" formatCode="0.00">
                  <c:v>6</c:v>
                </c:pt>
                <c:pt idx="11" formatCode="0.00">
                  <c:v>6.5</c:v>
                </c:pt>
                <c:pt idx="12" formatCode="0.00">
                  <c:v>7</c:v>
                </c:pt>
                <c:pt idx="13" formatCode="0.00">
                  <c:v>7.5</c:v>
                </c:pt>
                <c:pt idx="14" formatCode="0.00">
                  <c:v>8</c:v>
                </c:pt>
                <c:pt idx="15" formatCode="0.00">
                  <c:v>8.5</c:v>
                </c:pt>
                <c:pt idx="16" formatCode="0.00">
                  <c:v>9</c:v>
                </c:pt>
                <c:pt idx="17" formatCode="0.00">
                  <c:v>9.5</c:v>
                </c:pt>
                <c:pt idx="18" formatCode="0.00">
                  <c:v>10</c:v>
                </c:pt>
                <c:pt idx="19" formatCode="0.00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65-4813-81F0-B4ED25A9C7DD}"/>
            </c:ext>
          </c:extLst>
        </c:ser>
        <c:ser>
          <c:idx val="10"/>
          <c:order val="10"/>
          <c:tx>
            <c:strRef>
              <c:f>'Для рис. 18'!$L$2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18'!$L$3:$L$22</c:f>
              <c:numCache>
                <c:formatCode>General</c:formatCode>
                <c:ptCount val="20"/>
                <c:pt idx="7" formatCode="0.00">
                  <c:v>6.5</c:v>
                </c:pt>
                <c:pt idx="8" formatCode="0.00">
                  <c:v>7.25</c:v>
                </c:pt>
                <c:pt idx="9" formatCode="0.00">
                  <c:v>8</c:v>
                </c:pt>
                <c:pt idx="10" formatCode="0.00">
                  <c:v>8.75</c:v>
                </c:pt>
                <c:pt idx="11" formatCode="0.00">
                  <c:v>9.5</c:v>
                </c:pt>
                <c:pt idx="12" formatCode="0.00">
                  <c:v>10.25</c:v>
                </c:pt>
                <c:pt idx="13" formatCode="0.00">
                  <c:v>11</c:v>
                </c:pt>
                <c:pt idx="14" formatCode="0.00">
                  <c:v>11.75</c:v>
                </c:pt>
                <c:pt idx="15" formatCode="0.00">
                  <c:v>12.5</c:v>
                </c:pt>
                <c:pt idx="16" formatCode="0.00">
                  <c:v>13.25</c:v>
                </c:pt>
                <c:pt idx="17" formatCode="0.00">
                  <c:v>14</c:v>
                </c:pt>
                <c:pt idx="18" formatCode="0.00">
                  <c:v>14.75</c:v>
                </c:pt>
                <c:pt idx="19" formatCode="0.00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65-4813-81F0-B4ED25A9C7DD}"/>
            </c:ext>
          </c:extLst>
        </c:ser>
        <c:ser>
          <c:idx val="11"/>
          <c:order val="11"/>
          <c:tx>
            <c:strRef>
              <c:f>'Для рис. 18'!$M$2</c:f>
              <c:strCache>
                <c:ptCount val="1"/>
                <c:pt idx="0">
                  <c:v>6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18'!$M$3:$M$22</c:f>
              <c:numCache>
                <c:formatCode>General</c:formatCode>
                <c:ptCount val="20"/>
                <c:pt idx="7" formatCode="0.00">
                  <c:v>6.75</c:v>
                </c:pt>
                <c:pt idx="8" formatCode="0.00">
                  <c:v>7.5</c:v>
                </c:pt>
                <c:pt idx="9" formatCode="0.00">
                  <c:v>8.25</c:v>
                </c:pt>
                <c:pt idx="10" formatCode="0.00">
                  <c:v>9</c:v>
                </c:pt>
                <c:pt idx="11" formatCode="0.00">
                  <c:v>9.75</c:v>
                </c:pt>
                <c:pt idx="12" formatCode="0.00">
                  <c:v>10.5</c:v>
                </c:pt>
                <c:pt idx="13" formatCode="0.00">
                  <c:v>11.25</c:v>
                </c:pt>
                <c:pt idx="14" formatCode="0.00">
                  <c:v>12</c:v>
                </c:pt>
                <c:pt idx="15" formatCode="0.00">
                  <c:v>12.75</c:v>
                </c:pt>
                <c:pt idx="16" formatCode="0.00">
                  <c:v>13.5</c:v>
                </c:pt>
                <c:pt idx="17" formatCode="0.00">
                  <c:v>14.25</c:v>
                </c:pt>
                <c:pt idx="18" formatCode="0.00">
                  <c:v>15</c:v>
                </c:pt>
                <c:pt idx="19" formatCode="0.00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65-4813-81F0-B4ED25A9C7DD}"/>
            </c:ext>
          </c:extLst>
        </c:ser>
        <c:ser>
          <c:idx val="12"/>
          <c:order val="12"/>
          <c:tx>
            <c:strRef>
              <c:f>'Для рис. 18'!$N$2</c:f>
              <c:strCache>
                <c:ptCount val="1"/>
                <c:pt idx="0">
                  <c:v>7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18'!$N$3:$N$22</c:f>
              <c:numCache>
                <c:formatCode>General</c:formatCode>
                <c:ptCount val="20"/>
                <c:pt idx="7" formatCode="0.00">
                  <c:v>6.25</c:v>
                </c:pt>
                <c:pt idx="8" formatCode="0.00">
                  <c:v>7</c:v>
                </c:pt>
                <c:pt idx="9" formatCode="0.00">
                  <c:v>7.75</c:v>
                </c:pt>
                <c:pt idx="10" formatCode="0.00">
                  <c:v>8.5</c:v>
                </c:pt>
                <c:pt idx="11" formatCode="0.00">
                  <c:v>9.25</c:v>
                </c:pt>
                <c:pt idx="12" formatCode="0.00">
                  <c:v>10</c:v>
                </c:pt>
                <c:pt idx="13" formatCode="0.00">
                  <c:v>10.75</c:v>
                </c:pt>
                <c:pt idx="14" formatCode="0.00">
                  <c:v>11.5</c:v>
                </c:pt>
                <c:pt idx="15" formatCode="0.00">
                  <c:v>12.25</c:v>
                </c:pt>
                <c:pt idx="16" formatCode="0.00">
                  <c:v>13</c:v>
                </c:pt>
                <c:pt idx="17" formatCode="0.00">
                  <c:v>13.75</c:v>
                </c:pt>
                <c:pt idx="18" formatCode="0.00">
                  <c:v>14.5</c:v>
                </c:pt>
                <c:pt idx="19" formatCode="0.00">
                  <c:v>15.25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65-4813-81F0-B4ED25A9C7DD}"/>
            </c:ext>
          </c:extLst>
        </c:ser>
        <c:ser>
          <c:idx val="13"/>
          <c:order val="13"/>
          <c:tx>
            <c:strRef>
              <c:f>'Для рис. 18'!$O$2</c:f>
              <c:strCache>
                <c:ptCount val="1"/>
                <c:pt idx="0">
                  <c:v>8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18'!$O$3:$O$22</c:f>
              <c:numCache>
                <c:formatCode>General</c:formatCode>
                <c:ptCount val="20"/>
                <c:pt idx="7" formatCode="0.00">
                  <c:v>6.583333333333333</c:v>
                </c:pt>
                <c:pt idx="8" formatCode="0.00">
                  <c:v>7.333333333333333</c:v>
                </c:pt>
                <c:pt idx="9" formatCode="0.00">
                  <c:v>8.0833333333333339</c:v>
                </c:pt>
                <c:pt idx="10" formatCode="0.00">
                  <c:v>8.8333333333333339</c:v>
                </c:pt>
                <c:pt idx="11" formatCode="0.00">
                  <c:v>9.5833333333333339</c:v>
                </c:pt>
                <c:pt idx="12" formatCode="0.00">
                  <c:v>10.333333333333334</c:v>
                </c:pt>
                <c:pt idx="13" formatCode="0.00">
                  <c:v>11.083333333333334</c:v>
                </c:pt>
                <c:pt idx="14" formatCode="0.00">
                  <c:v>11.833333333333334</c:v>
                </c:pt>
                <c:pt idx="15" formatCode="0.00">
                  <c:v>12.583333333333334</c:v>
                </c:pt>
                <c:pt idx="16" formatCode="0.00">
                  <c:v>13.333333333333334</c:v>
                </c:pt>
                <c:pt idx="17" formatCode="0.00">
                  <c:v>14.083333333333334</c:v>
                </c:pt>
                <c:pt idx="18" formatCode="0.00">
                  <c:v>14.833333333333334</c:v>
                </c:pt>
                <c:pt idx="19" formatCode="0.00">
                  <c:v>15.583333333333334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A65-4813-81F0-B4ED25A9C7DD}"/>
            </c:ext>
          </c:extLst>
        </c:ser>
        <c:ser>
          <c:idx val="14"/>
          <c:order val="14"/>
          <c:tx>
            <c:strRef>
              <c:f>'Для рис. 18'!$P$2</c:f>
              <c:strCache>
                <c:ptCount val="1"/>
                <c:pt idx="0">
                  <c:v>9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'Для рис. 18'!$A$3:$A$22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'Для рис. 18'!$P$3:$P$22</c:f>
              <c:numCache>
                <c:formatCode>General</c:formatCode>
                <c:ptCount val="20"/>
                <c:pt idx="7" formatCode="0.00">
                  <c:v>6.5625</c:v>
                </c:pt>
                <c:pt idx="8" formatCode="0.00">
                  <c:v>7.3125</c:v>
                </c:pt>
                <c:pt idx="9" formatCode="0.00">
                  <c:v>8.0625</c:v>
                </c:pt>
                <c:pt idx="10" formatCode="0.00">
                  <c:v>8.8125</c:v>
                </c:pt>
                <c:pt idx="11" formatCode="0.00">
                  <c:v>9.5625</c:v>
                </c:pt>
                <c:pt idx="12" formatCode="0.00">
                  <c:v>10.3125</c:v>
                </c:pt>
                <c:pt idx="13" formatCode="0.00">
                  <c:v>11.0625</c:v>
                </c:pt>
                <c:pt idx="14" formatCode="0.00">
                  <c:v>11.8125</c:v>
                </c:pt>
                <c:pt idx="15" formatCode="0.00">
                  <c:v>12.5625</c:v>
                </c:pt>
                <c:pt idx="16" formatCode="0.00">
                  <c:v>13.3125</c:v>
                </c:pt>
                <c:pt idx="17" formatCode="0.00">
                  <c:v>14.0625</c:v>
                </c:pt>
                <c:pt idx="18" formatCode="0.00">
                  <c:v>14.8125</c:v>
                </c:pt>
                <c:pt idx="19" formatCode="0.00">
                  <c:v>15.5625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A65-4813-81F0-B4ED25A9C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438528"/>
        <c:axId val="571435904"/>
      </c:lineChart>
      <c:catAx>
        <c:axId val="57143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435904"/>
        <c:crosses val="autoZero"/>
        <c:auto val="1"/>
        <c:lblAlgn val="ctr"/>
        <c:lblOffset val="100"/>
        <c:noMultiLvlLbl val="0"/>
      </c:catAx>
      <c:valAx>
        <c:axId val="57143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43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23</xdr:row>
      <xdr:rowOff>38100</xdr:rowOff>
    </xdr:from>
    <xdr:to>
      <xdr:col>23</xdr:col>
      <xdr:colOff>304800</xdr:colOff>
      <xdr:row>37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22</xdr:row>
      <xdr:rowOff>180975</xdr:rowOff>
    </xdr:from>
    <xdr:to>
      <xdr:col>14</xdr:col>
      <xdr:colOff>314325</xdr:colOff>
      <xdr:row>37</xdr:row>
      <xdr:rowOff>66675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H38"/>
  <sheetViews>
    <sheetView zoomScale="85" zoomScaleNormal="85" workbookViewId="0">
      <selection activeCell="F18" sqref="F18"/>
    </sheetView>
  </sheetViews>
  <sheetFormatPr defaultRowHeight="15" x14ac:dyDescent="0.25"/>
  <cols>
    <col min="1" max="1" width="2.7109375" customWidth="1"/>
    <col min="2" max="2" width="10.28515625" customWidth="1"/>
    <col min="3" max="3" width="2.7109375" customWidth="1"/>
    <col min="4" max="4" width="20.140625" customWidth="1"/>
    <col min="8" max="8" width="17.85546875" customWidth="1"/>
    <col min="16" max="16" width="10.28515625" bestFit="1" customWidth="1"/>
  </cols>
  <sheetData>
    <row r="1" spans="2:8" ht="9.9499999999999993" customHeight="1" x14ac:dyDescent="0.25"/>
    <row r="2" spans="2:8" s="1" customFormat="1" ht="31.5" customHeight="1" x14ac:dyDescent="0.25">
      <c r="B2" s="2" t="s">
        <v>1</v>
      </c>
      <c r="D2" s="7"/>
      <c r="E2" s="19" t="s">
        <v>2</v>
      </c>
      <c r="F2" s="19"/>
      <c r="G2" s="20"/>
      <c r="H2" s="21" t="s">
        <v>3</v>
      </c>
    </row>
    <row r="3" spans="2:8" s="1" customFormat="1" ht="33.75" customHeight="1" x14ac:dyDescent="0.25">
      <c r="B3" s="3"/>
      <c r="D3" s="8" t="s">
        <v>0</v>
      </c>
      <c r="E3" s="9">
        <v>0.25</v>
      </c>
      <c r="F3" s="10">
        <v>0.5</v>
      </c>
      <c r="G3" s="11">
        <v>0.75</v>
      </c>
      <c r="H3" s="22"/>
    </row>
    <row r="4" spans="2:8" x14ac:dyDescent="0.25">
      <c r="B4" s="4">
        <v>2</v>
      </c>
      <c r="D4" s="12">
        <v>4</v>
      </c>
      <c r="E4" s="6">
        <f>Quantile($B$4:$B$13,E$3,$D4)</f>
        <v>4</v>
      </c>
      <c r="F4" s="6">
        <f t="shared" ref="F4:G9" si="0">Quantile($B$4:$B$13,F$3,$D4)</f>
        <v>11</v>
      </c>
      <c r="G4" s="6">
        <f t="shared" si="0"/>
        <v>18</v>
      </c>
      <c r="H4" s="16">
        <f>G4-E4</f>
        <v>14</v>
      </c>
    </row>
    <row r="5" spans="2:8" x14ac:dyDescent="0.25">
      <c r="B5" s="4">
        <v>3</v>
      </c>
      <c r="D5" s="12">
        <v>5</v>
      </c>
      <c r="E5" s="6">
        <f t="shared" ref="E5:E9" si="1">Quantile($B$4:$B$13,E$3,$D5)</f>
        <v>5</v>
      </c>
      <c r="F5" s="6">
        <f t="shared" si="0"/>
        <v>12</v>
      </c>
      <c r="G5" s="6">
        <f t="shared" si="0"/>
        <v>19</v>
      </c>
      <c r="H5" s="16">
        <f t="shared" ref="H5:H9" si="2">G5-E5</f>
        <v>14</v>
      </c>
    </row>
    <row r="6" spans="2:8" x14ac:dyDescent="0.25">
      <c r="B6" s="4">
        <v>5</v>
      </c>
      <c r="D6" s="12">
        <v>6</v>
      </c>
      <c r="E6" s="6">
        <f t="shared" si="1"/>
        <v>4.5</v>
      </c>
      <c r="F6" s="6">
        <f t="shared" si="0"/>
        <v>12</v>
      </c>
      <c r="G6" s="6">
        <f t="shared" si="0"/>
        <v>20</v>
      </c>
      <c r="H6" s="16">
        <f t="shared" si="2"/>
        <v>15.5</v>
      </c>
    </row>
    <row r="7" spans="2:8" x14ac:dyDescent="0.25">
      <c r="B7" s="4">
        <v>7</v>
      </c>
      <c r="D7" s="12">
        <v>7</v>
      </c>
      <c r="E7" s="6">
        <f t="shared" si="1"/>
        <v>5.5</v>
      </c>
      <c r="F7" s="6">
        <f t="shared" si="0"/>
        <v>12</v>
      </c>
      <c r="G7" s="6">
        <f t="shared" si="0"/>
        <v>18.5</v>
      </c>
      <c r="H7" s="16">
        <f t="shared" si="2"/>
        <v>13</v>
      </c>
    </row>
    <row r="8" spans="2:8" x14ac:dyDescent="0.25">
      <c r="B8" s="4">
        <v>11</v>
      </c>
      <c r="D8" s="12">
        <v>8</v>
      </c>
      <c r="E8" s="6">
        <f t="shared" si="1"/>
        <v>4.833333333333333</v>
      </c>
      <c r="F8" s="6">
        <f t="shared" si="0"/>
        <v>12</v>
      </c>
      <c r="G8" s="6">
        <f t="shared" si="0"/>
        <v>19.333333333333336</v>
      </c>
      <c r="H8" s="16">
        <f t="shared" si="2"/>
        <v>14.500000000000004</v>
      </c>
    </row>
    <row r="9" spans="2:8" x14ac:dyDescent="0.25">
      <c r="B9" s="4">
        <v>13</v>
      </c>
      <c r="D9" s="13">
        <v>9</v>
      </c>
      <c r="E9" s="6">
        <f t="shared" si="1"/>
        <v>4.875</v>
      </c>
      <c r="F9" s="6">
        <f t="shared" si="0"/>
        <v>12</v>
      </c>
      <c r="G9" s="6">
        <f t="shared" si="0"/>
        <v>19.25</v>
      </c>
      <c r="H9" s="16">
        <f t="shared" si="2"/>
        <v>14.375</v>
      </c>
    </row>
    <row r="10" spans="2:8" x14ac:dyDescent="0.25">
      <c r="B10" s="4">
        <v>17</v>
      </c>
    </row>
    <row r="11" spans="2:8" x14ac:dyDescent="0.25">
      <c r="B11" s="4">
        <v>19</v>
      </c>
    </row>
    <row r="12" spans="2:8" x14ac:dyDescent="0.25">
      <c r="B12" s="4">
        <v>23</v>
      </c>
    </row>
    <row r="13" spans="2:8" x14ac:dyDescent="0.25">
      <c r="B13" s="5">
        <v>39</v>
      </c>
    </row>
    <row r="31" spans="8:8" x14ac:dyDescent="0.25">
      <c r="H31" s="15"/>
    </row>
    <row r="32" spans="8:8" x14ac:dyDescent="0.25">
      <c r="H32" s="15"/>
    </row>
    <row r="33" spans="8:8" x14ac:dyDescent="0.25">
      <c r="H33" s="15"/>
    </row>
    <row r="34" spans="8:8" x14ac:dyDescent="0.25">
      <c r="H34" s="15"/>
    </row>
    <row r="35" spans="8:8" x14ac:dyDescent="0.25">
      <c r="H35" s="15"/>
    </row>
    <row r="36" spans="8:8" x14ac:dyDescent="0.25">
      <c r="H36" s="15"/>
    </row>
    <row r="37" spans="8:8" x14ac:dyDescent="0.25">
      <c r="H37" s="15"/>
    </row>
    <row r="38" spans="8:8" x14ac:dyDescent="0.25">
      <c r="H38" s="15"/>
    </row>
  </sheetData>
  <mergeCells count="2">
    <mergeCell ref="E2:G2"/>
    <mergeCell ref="H2:H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22"/>
  <sheetViews>
    <sheetView workbookViewId="0">
      <selection activeCell="C32" sqref="C32"/>
    </sheetView>
  </sheetViews>
  <sheetFormatPr defaultRowHeight="15" x14ac:dyDescent="0.25"/>
  <sheetData>
    <row r="1" spans="1:21" x14ac:dyDescent="0.25">
      <c r="B1" s="17">
        <v>0.25</v>
      </c>
      <c r="C1" s="17">
        <v>0.25</v>
      </c>
      <c r="D1" s="17">
        <v>0.25</v>
      </c>
      <c r="E1" s="17">
        <v>0.25</v>
      </c>
      <c r="F1" s="17">
        <v>0.25</v>
      </c>
      <c r="G1" s="17">
        <v>0.5</v>
      </c>
      <c r="H1" s="17">
        <v>0.5</v>
      </c>
      <c r="I1" s="17">
        <v>0.5</v>
      </c>
      <c r="J1" s="17">
        <v>0.5</v>
      </c>
      <c r="K1" s="17">
        <v>0.5</v>
      </c>
      <c r="L1" s="17">
        <v>0.75</v>
      </c>
      <c r="M1" s="17">
        <v>0.75</v>
      </c>
      <c r="N1" s="17">
        <v>0.75</v>
      </c>
      <c r="O1" s="17">
        <v>0.75</v>
      </c>
      <c r="P1" s="17">
        <v>0.75</v>
      </c>
      <c r="Q1" s="23" t="s">
        <v>4</v>
      </c>
      <c r="R1" s="23"/>
      <c r="S1" s="23"/>
      <c r="T1" s="23"/>
      <c r="U1" s="23"/>
    </row>
    <row r="2" spans="1:21" x14ac:dyDescent="0.25">
      <c r="B2">
        <v>5</v>
      </c>
      <c r="C2">
        <v>6</v>
      </c>
      <c r="D2">
        <v>7</v>
      </c>
      <c r="E2">
        <v>8</v>
      </c>
      <c r="F2">
        <v>9</v>
      </c>
      <c r="G2">
        <v>5</v>
      </c>
      <c r="H2">
        <v>6</v>
      </c>
      <c r="I2">
        <v>7</v>
      </c>
      <c r="J2">
        <v>8</v>
      </c>
      <c r="K2">
        <v>9</v>
      </c>
      <c r="L2">
        <v>5</v>
      </c>
      <c r="M2">
        <v>6</v>
      </c>
      <c r="N2">
        <v>7</v>
      </c>
      <c r="O2">
        <v>8</v>
      </c>
      <c r="P2">
        <v>9</v>
      </c>
      <c r="Q2">
        <v>5</v>
      </c>
      <c r="R2">
        <v>6</v>
      </c>
      <c r="S2">
        <v>7</v>
      </c>
      <c r="T2">
        <v>8</v>
      </c>
      <c r="U2">
        <v>9</v>
      </c>
    </row>
    <row r="3" spans="1:21" x14ac:dyDescent="0.25">
      <c r="A3">
        <v>1</v>
      </c>
    </row>
    <row r="4" spans="1:21" x14ac:dyDescent="0.25">
      <c r="A4">
        <v>2</v>
      </c>
    </row>
    <row r="5" spans="1:21" x14ac:dyDescent="0.25">
      <c r="A5">
        <v>3</v>
      </c>
    </row>
    <row r="6" spans="1:21" x14ac:dyDescent="0.25">
      <c r="A6">
        <v>4</v>
      </c>
    </row>
    <row r="7" spans="1:21" x14ac:dyDescent="0.25">
      <c r="A7">
        <v>5</v>
      </c>
    </row>
    <row r="8" spans="1:21" x14ac:dyDescent="0.25">
      <c r="A8">
        <v>6</v>
      </c>
    </row>
    <row r="9" spans="1:21" x14ac:dyDescent="0.25">
      <c r="A9">
        <v>7</v>
      </c>
    </row>
    <row r="10" spans="1:21" x14ac:dyDescent="0.25">
      <c r="A10">
        <v>8</v>
      </c>
      <c r="B10" s="14">
        <f>Quantile($A$3:$A10,B$1,B$2)</f>
        <v>2.5</v>
      </c>
      <c r="C10" s="14">
        <f>Quantile($A$3:$A10,C$1,C$2)</f>
        <v>2.25</v>
      </c>
      <c r="D10" s="14">
        <f>Quantile($A$3:$A10,D$1,D$2)</f>
        <v>2.75</v>
      </c>
      <c r="E10" s="14">
        <f>Quantile($A$3:$A10,E$1,E$2)</f>
        <v>2.4166666666666665</v>
      </c>
      <c r="F10" s="14">
        <f>Quantile($A$3:$A10,F$1,F$2)</f>
        <v>2.4375</v>
      </c>
      <c r="G10" s="14">
        <f>Quantile($A$3:$A10,G$1,G$2)</f>
        <v>4.5</v>
      </c>
      <c r="H10" s="14">
        <f>Quantile($A$3:$A10,H$1,H$2)</f>
        <v>4.5</v>
      </c>
      <c r="I10" s="14">
        <f>Quantile($A$3:$A10,I$1,I$2)</f>
        <v>4.5</v>
      </c>
      <c r="J10" s="14">
        <f>Quantile($A$3:$A10,J$1,J$2)</f>
        <v>4.5</v>
      </c>
      <c r="K10" s="14">
        <f>Quantile($A$3:$A10,K$1,K$2)</f>
        <v>4.5</v>
      </c>
      <c r="L10" s="14">
        <f>Quantile($A$3:$A10,L$1,L$2)</f>
        <v>6.5</v>
      </c>
      <c r="M10" s="14">
        <f>Quantile($A$3:$A10,M$1,M$2)</f>
        <v>6.75</v>
      </c>
      <c r="N10" s="14">
        <f>Quantile($A$3:$A10,N$1,N$2)</f>
        <v>6.25</v>
      </c>
      <c r="O10" s="14">
        <f>Quantile($A$3:$A10,O$1,O$2)</f>
        <v>6.583333333333333</v>
      </c>
      <c r="P10" s="14">
        <f>Quantile($A$3:$A10,P$1,P$2)</f>
        <v>6.5625</v>
      </c>
      <c r="Q10" s="14">
        <f>L10-B10</f>
        <v>4</v>
      </c>
      <c r="R10" s="14">
        <f t="shared" ref="R10:U10" si="0">M10-C10</f>
        <v>4.5</v>
      </c>
      <c r="S10" s="14">
        <f t="shared" si="0"/>
        <v>3.5</v>
      </c>
      <c r="T10" s="14">
        <f t="shared" si="0"/>
        <v>4.1666666666666661</v>
      </c>
      <c r="U10" s="14">
        <f t="shared" si="0"/>
        <v>4.125</v>
      </c>
    </row>
    <row r="11" spans="1:21" x14ac:dyDescent="0.25">
      <c r="A11">
        <v>9</v>
      </c>
      <c r="B11" s="14">
        <f>Quantile($A$3:$A11,B$1,B$2)</f>
        <v>2.75</v>
      </c>
      <c r="C11" s="14">
        <f>Quantile($A$3:$A11,C$1,C$2)</f>
        <v>2.5</v>
      </c>
      <c r="D11" s="14">
        <f>Quantile($A$3:$A11,D$1,D$2)</f>
        <v>3</v>
      </c>
      <c r="E11" s="14">
        <f>Quantile($A$3:$A11,E$1,E$2)</f>
        <v>2.6666666666666665</v>
      </c>
      <c r="F11" s="14">
        <f>Quantile($A$3:$A11,F$1,F$2)</f>
        <v>2.6875</v>
      </c>
      <c r="G11" s="14">
        <f>Quantile($A$3:$A11,G$1,G$2)</f>
        <v>5</v>
      </c>
      <c r="H11" s="14">
        <f>Quantile($A$3:$A11,H$1,H$2)</f>
        <v>5</v>
      </c>
      <c r="I11" s="14">
        <f>Quantile($A$3:$A11,I$1,I$2)</f>
        <v>5</v>
      </c>
      <c r="J11" s="14">
        <f>Quantile($A$3:$A11,J$1,J$2)</f>
        <v>5</v>
      </c>
      <c r="K11" s="14">
        <f>Quantile($A$3:$A11,K$1,K$2)</f>
        <v>5</v>
      </c>
      <c r="L11" s="14">
        <f>Quantile($A$3:$A11,L$1,L$2)</f>
        <v>7.25</v>
      </c>
      <c r="M11" s="14">
        <f>Quantile($A$3:$A11,M$1,M$2)</f>
        <v>7.5</v>
      </c>
      <c r="N11" s="14">
        <f>Quantile($A$3:$A11,N$1,N$2)</f>
        <v>7</v>
      </c>
      <c r="O11" s="14">
        <f>Quantile($A$3:$A11,O$1,O$2)</f>
        <v>7.333333333333333</v>
      </c>
      <c r="P11" s="14">
        <f>Quantile($A$3:$A11,P$1,P$2)</f>
        <v>7.3125</v>
      </c>
      <c r="Q11" s="14">
        <f t="shared" ref="Q11:Q22" si="1">L11-B11</f>
        <v>4.5</v>
      </c>
      <c r="R11" s="14">
        <f t="shared" ref="R11:R22" si="2">M11-C11</f>
        <v>5</v>
      </c>
      <c r="S11" s="14">
        <f t="shared" ref="S11:S22" si="3">N11-D11</f>
        <v>4</v>
      </c>
      <c r="T11" s="14">
        <f t="shared" ref="T11:T22" si="4">O11-E11</f>
        <v>4.6666666666666661</v>
      </c>
      <c r="U11" s="14">
        <f t="shared" ref="U11:U22" si="5">P11-F11</f>
        <v>4.625</v>
      </c>
    </row>
    <row r="12" spans="1:21" x14ac:dyDescent="0.25">
      <c r="A12">
        <v>10</v>
      </c>
      <c r="B12" s="14">
        <f>Quantile($A$3:$A12,B$1,B$2)</f>
        <v>3</v>
      </c>
      <c r="C12" s="14">
        <f>Quantile($A$3:$A12,C$1,C$2)</f>
        <v>2.75</v>
      </c>
      <c r="D12" s="14">
        <f>Quantile($A$3:$A12,D$1,D$2)</f>
        <v>3.25</v>
      </c>
      <c r="E12" s="14">
        <f>Quantile($A$3:$A12,E$1,E$2)</f>
        <v>2.9166666666666665</v>
      </c>
      <c r="F12" s="14">
        <f>Quantile($A$3:$A12,F$1,F$2)</f>
        <v>2.9375</v>
      </c>
      <c r="G12" s="14">
        <f>Quantile($A$3:$A12,G$1,G$2)</f>
        <v>5.5</v>
      </c>
      <c r="H12" s="14">
        <f>Quantile($A$3:$A12,H$1,H$2)</f>
        <v>5.5</v>
      </c>
      <c r="I12" s="14">
        <f>Quantile($A$3:$A12,I$1,I$2)</f>
        <v>5.5</v>
      </c>
      <c r="J12" s="14">
        <f>Quantile($A$3:$A12,J$1,J$2)</f>
        <v>5.5</v>
      </c>
      <c r="K12" s="14">
        <f>Quantile($A$3:$A12,K$1,K$2)</f>
        <v>5.5</v>
      </c>
      <c r="L12" s="14">
        <f>Quantile($A$3:$A12,L$1,L$2)</f>
        <v>8</v>
      </c>
      <c r="M12" s="14">
        <f>Quantile($A$3:$A12,M$1,M$2)</f>
        <v>8.25</v>
      </c>
      <c r="N12" s="14">
        <f>Quantile($A$3:$A12,N$1,N$2)</f>
        <v>7.75</v>
      </c>
      <c r="O12" s="14">
        <f>Quantile($A$3:$A12,O$1,O$2)</f>
        <v>8.0833333333333339</v>
      </c>
      <c r="P12" s="14">
        <f>Quantile($A$3:$A12,P$1,P$2)</f>
        <v>8.0625</v>
      </c>
      <c r="Q12" s="14">
        <f t="shared" si="1"/>
        <v>5</v>
      </c>
      <c r="R12" s="14">
        <f t="shared" si="2"/>
        <v>5.5</v>
      </c>
      <c r="S12" s="14">
        <f t="shared" si="3"/>
        <v>4.5</v>
      </c>
      <c r="T12" s="14">
        <f t="shared" si="4"/>
        <v>5.1666666666666679</v>
      </c>
      <c r="U12" s="14">
        <f t="shared" si="5"/>
        <v>5.125</v>
      </c>
    </row>
    <row r="13" spans="1:21" x14ac:dyDescent="0.25">
      <c r="A13">
        <v>11</v>
      </c>
      <c r="B13" s="14">
        <f>Quantile($A$3:$A13,B$1,B$2)</f>
        <v>3.25</v>
      </c>
      <c r="C13" s="14">
        <f>Quantile($A$3:$A13,C$1,C$2)</f>
        <v>3</v>
      </c>
      <c r="D13" s="14">
        <f>Quantile($A$3:$A13,D$1,D$2)</f>
        <v>3.5</v>
      </c>
      <c r="E13" s="14">
        <f>Quantile($A$3:$A13,E$1,E$2)</f>
        <v>3.1666666666666665</v>
      </c>
      <c r="F13" s="14">
        <f>Quantile($A$3:$A13,F$1,F$2)</f>
        <v>3.1875</v>
      </c>
      <c r="G13" s="14">
        <f>Quantile($A$3:$A13,G$1,G$2)</f>
        <v>6</v>
      </c>
      <c r="H13" s="14">
        <f>Quantile($A$3:$A13,H$1,H$2)</f>
        <v>6</v>
      </c>
      <c r="I13" s="14">
        <f>Quantile($A$3:$A13,I$1,I$2)</f>
        <v>6</v>
      </c>
      <c r="J13" s="14">
        <f>Quantile($A$3:$A13,J$1,J$2)</f>
        <v>6</v>
      </c>
      <c r="K13" s="14">
        <f>Quantile($A$3:$A13,K$1,K$2)</f>
        <v>6</v>
      </c>
      <c r="L13" s="14">
        <f>Quantile($A$3:$A13,L$1,L$2)</f>
        <v>8.75</v>
      </c>
      <c r="M13" s="14">
        <f>Quantile($A$3:$A13,M$1,M$2)</f>
        <v>9</v>
      </c>
      <c r="N13" s="14">
        <f>Quantile($A$3:$A13,N$1,N$2)</f>
        <v>8.5</v>
      </c>
      <c r="O13" s="14">
        <f>Quantile($A$3:$A13,O$1,O$2)</f>
        <v>8.8333333333333339</v>
      </c>
      <c r="P13" s="14">
        <f>Quantile($A$3:$A13,P$1,P$2)</f>
        <v>8.8125</v>
      </c>
      <c r="Q13" s="14">
        <f t="shared" si="1"/>
        <v>5.5</v>
      </c>
      <c r="R13" s="14">
        <f t="shared" si="2"/>
        <v>6</v>
      </c>
      <c r="S13" s="14">
        <f t="shared" si="3"/>
        <v>5</v>
      </c>
      <c r="T13" s="14">
        <f t="shared" si="4"/>
        <v>5.6666666666666679</v>
      </c>
      <c r="U13" s="14">
        <f t="shared" si="5"/>
        <v>5.625</v>
      </c>
    </row>
    <row r="14" spans="1:21" x14ac:dyDescent="0.25">
      <c r="A14">
        <v>12</v>
      </c>
      <c r="B14" s="14">
        <f>Quantile($A$3:$A14,B$1,B$2)</f>
        <v>3.5</v>
      </c>
      <c r="C14" s="14">
        <f>Quantile($A$3:$A14,C$1,C$2)</f>
        <v>3.25</v>
      </c>
      <c r="D14" s="14">
        <f>Quantile($A$3:$A14,D$1,D$2)</f>
        <v>3.75</v>
      </c>
      <c r="E14" s="14">
        <f>Quantile($A$3:$A14,E$1,E$2)</f>
        <v>3.4166666666666665</v>
      </c>
      <c r="F14" s="14">
        <f>Quantile($A$3:$A14,F$1,F$2)</f>
        <v>3.4375</v>
      </c>
      <c r="G14" s="14">
        <f>Quantile($A$3:$A14,G$1,G$2)</f>
        <v>6.5</v>
      </c>
      <c r="H14" s="14">
        <f>Quantile($A$3:$A14,H$1,H$2)</f>
        <v>6.5</v>
      </c>
      <c r="I14" s="14">
        <f>Quantile($A$3:$A14,I$1,I$2)</f>
        <v>6.5</v>
      </c>
      <c r="J14" s="14">
        <f>Quantile($A$3:$A14,J$1,J$2)</f>
        <v>6.5</v>
      </c>
      <c r="K14" s="14">
        <f>Quantile($A$3:$A14,K$1,K$2)</f>
        <v>6.5</v>
      </c>
      <c r="L14" s="14">
        <f>Quantile($A$3:$A14,L$1,L$2)</f>
        <v>9.5</v>
      </c>
      <c r="M14" s="14">
        <f>Quantile($A$3:$A14,M$1,M$2)</f>
        <v>9.75</v>
      </c>
      <c r="N14" s="14">
        <f>Quantile($A$3:$A14,N$1,N$2)</f>
        <v>9.25</v>
      </c>
      <c r="O14" s="14">
        <f>Quantile($A$3:$A14,O$1,O$2)</f>
        <v>9.5833333333333339</v>
      </c>
      <c r="P14" s="14">
        <f>Quantile($A$3:$A14,P$1,P$2)</f>
        <v>9.5625</v>
      </c>
      <c r="Q14" s="14">
        <f t="shared" si="1"/>
        <v>6</v>
      </c>
      <c r="R14" s="14">
        <f t="shared" si="2"/>
        <v>6.5</v>
      </c>
      <c r="S14" s="14">
        <f t="shared" si="3"/>
        <v>5.5</v>
      </c>
      <c r="T14" s="14">
        <f t="shared" si="4"/>
        <v>6.1666666666666679</v>
      </c>
      <c r="U14" s="14">
        <f t="shared" si="5"/>
        <v>6.125</v>
      </c>
    </row>
    <row r="15" spans="1:21" x14ac:dyDescent="0.25">
      <c r="A15">
        <v>13</v>
      </c>
      <c r="B15" s="14">
        <f>Quantile($A$3:$A15,B$1,B$2)</f>
        <v>3.75</v>
      </c>
      <c r="C15" s="14">
        <f>Quantile($A$3:$A15,C$1,C$2)</f>
        <v>3.5</v>
      </c>
      <c r="D15" s="14">
        <f>Quantile($A$3:$A15,D$1,D$2)</f>
        <v>4</v>
      </c>
      <c r="E15" s="14">
        <f>Quantile($A$3:$A15,E$1,E$2)</f>
        <v>3.6666666666666665</v>
      </c>
      <c r="F15" s="14">
        <f>Quantile($A$3:$A15,F$1,F$2)</f>
        <v>3.6875</v>
      </c>
      <c r="G15" s="14">
        <f>Quantile($A$3:$A15,G$1,G$2)</f>
        <v>7</v>
      </c>
      <c r="H15" s="14">
        <f>Quantile($A$3:$A15,H$1,H$2)</f>
        <v>7</v>
      </c>
      <c r="I15" s="14">
        <f>Quantile($A$3:$A15,I$1,I$2)</f>
        <v>7</v>
      </c>
      <c r="J15" s="14">
        <f>Quantile($A$3:$A15,J$1,J$2)</f>
        <v>7</v>
      </c>
      <c r="K15" s="14">
        <f>Quantile($A$3:$A15,K$1,K$2)</f>
        <v>7</v>
      </c>
      <c r="L15" s="14">
        <f>Quantile($A$3:$A15,L$1,L$2)</f>
        <v>10.25</v>
      </c>
      <c r="M15" s="14">
        <f>Quantile($A$3:$A15,M$1,M$2)</f>
        <v>10.5</v>
      </c>
      <c r="N15" s="14">
        <f>Quantile($A$3:$A15,N$1,N$2)</f>
        <v>10</v>
      </c>
      <c r="O15" s="14">
        <f>Quantile($A$3:$A15,O$1,O$2)</f>
        <v>10.333333333333334</v>
      </c>
      <c r="P15" s="14">
        <f>Quantile($A$3:$A15,P$1,P$2)</f>
        <v>10.3125</v>
      </c>
      <c r="Q15" s="14">
        <f t="shared" si="1"/>
        <v>6.5</v>
      </c>
      <c r="R15" s="14">
        <f t="shared" si="2"/>
        <v>7</v>
      </c>
      <c r="S15" s="14">
        <f t="shared" si="3"/>
        <v>6</v>
      </c>
      <c r="T15" s="14">
        <f t="shared" si="4"/>
        <v>6.6666666666666679</v>
      </c>
      <c r="U15" s="14">
        <f t="shared" si="5"/>
        <v>6.625</v>
      </c>
    </row>
    <row r="16" spans="1:21" x14ac:dyDescent="0.25">
      <c r="A16">
        <v>14</v>
      </c>
      <c r="B16" s="14">
        <f>Quantile($A$3:$A16,B$1,B$2)</f>
        <v>4</v>
      </c>
      <c r="C16" s="14">
        <f>Quantile($A$3:$A16,C$1,C$2)</f>
        <v>3.75</v>
      </c>
      <c r="D16" s="14">
        <f>Quantile($A$3:$A16,D$1,D$2)</f>
        <v>4.25</v>
      </c>
      <c r="E16" s="14">
        <f>Quantile($A$3:$A16,E$1,E$2)</f>
        <v>3.9166666666666665</v>
      </c>
      <c r="F16" s="14">
        <f>Quantile($A$3:$A16,F$1,F$2)</f>
        <v>3.9375</v>
      </c>
      <c r="G16" s="14">
        <f>Quantile($A$3:$A16,G$1,G$2)</f>
        <v>7.5</v>
      </c>
      <c r="H16" s="14">
        <f>Quantile($A$3:$A16,H$1,H$2)</f>
        <v>7.5</v>
      </c>
      <c r="I16" s="14">
        <f>Quantile($A$3:$A16,I$1,I$2)</f>
        <v>7.5</v>
      </c>
      <c r="J16" s="14">
        <f>Quantile($A$3:$A16,J$1,J$2)</f>
        <v>7.5</v>
      </c>
      <c r="K16" s="14">
        <f>Quantile($A$3:$A16,K$1,K$2)</f>
        <v>7.5</v>
      </c>
      <c r="L16" s="14">
        <f>Quantile($A$3:$A16,L$1,L$2)</f>
        <v>11</v>
      </c>
      <c r="M16" s="14">
        <f>Quantile($A$3:$A16,M$1,M$2)</f>
        <v>11.25</v>
      </c>
      <c r="N16" s="14">
        <f>Quantile($A$3:$A16,N$1,N$2)</f>
        <v>10.75</v>
      </c>
      <c r="O16" s="14">
        <f>Quantile($A$3:$A16,O$1,O$2)</f>
        <v>11.083333333333334</v>
      </c>
      <c r="P16" s="14">
        <f>Quantile($A$3:$A16,P$1,P$2)</f>
        <v>11.0625</v>
      </c>
      <c r="Q16" s="14">
        <f t="shared" si="1"/>
        <v>7</v>
      </c>
      <c r="R16" s="14">
        <f t="shared" si="2"/>
        <v>7.5</v>
      </c>
      <c r="S16" s="14">
        <f t="shared" si="3"/>
        <v>6.5</v>
      </c>
      <c r="T16" s="14">
        <f t="shared" si="4"/>
        <v>7.1666666666666679</v>
      </c>
      <c r="U16" s="14">
        <f t="shared" si="5"/>
        <v>7.125</v>
      </c>
    </row>
    <row r="17" spans="1:21" x14ac:dyDescent="0.25">
      <c r="A17">
        <v>15</v>
      </c>
      <c r="B17" s="14">
        <f>Quantile($A$3:$A17,B$1,B$2)</f>
        <v>4.25</v>
      </c>
      <c r="C17" s="14">
        <f>Quantile($A$3:$A17,C$1,C$2)</f>
        <v>4</v>
      </c>
      <c r="D17" s="14">
        <f>Quantile($A$3:$A17,D$1,D$2)</f>
        <v>4.5</v>
      </c>
      <c r="E17" s="14">
        <f>Quantile($A$3:$A17,E$1,E$2)</f>
        <v>4.166666666666667</v>
      </c>
      <c r="F17" s="14">
        <f>Quantile($A$3:$A17,F$1,F$2)</f>
        <v>4.1875</v>
      </c>
      <c r="G17" s="14">
        <f>Quantile($A$3:$A17,G$1,G$2)</f>
        <v>8</v>
      </c>
      <c r="H17" s="14">
        <f>Quantile($A$3:$A17,H$1,H$2)</f>
        <v>8</v>
      </c>
      <c r="I17" s="14">
        <f>Quantile($A$3:$A17,I$1,I$2)</f>
        <v>8</v>
      </c>
      <c r="J17" s="14">
        <f>Quantile($A$3:$A17,J$1,J$2)</f>
        <v>8</v>
      </c>
      <c r="K17" s="14">
        <f>Quantile($A$3:$A17,K$1,K$2)</f>
        <v>8</v>
      </c>
      <c r="L17" s="14">
        <f>Quantile($A$3:$A17,L$1,L$2)</f>
        <v>11.75</v>
      </c>
      <c r="M17" s="14">
        <f>Quantile($A$3:$A17,M$1,M$2)</f>
        <v>12</v>
      </c>
      <c r="N17" s="14">
        <f>Quantile($A$3:$A17,N$1,N$2)</f>
        <v>11.5</v>
      </c>
      <c r="O17" s="14">
        <f>Quantile($A$3:$A17,O$1,O$2)</f>
        <v>11.833333333333334</v>
      </c>
      <c r="P17" s="14">
        <f>Quantile($A$3:$A17,P$1,P$2)</f>
        <v>11.8125</v>
      </c>
      <c r="Q17" s="14">
        <f t="shared" si="1"/>
        <v>7.5</v>
      </c>
      <c r="R17" s="14">
        <f t="shared" si="2"/>
        <v>8</v>
      </c>
      <c r="S17" s="14">
        <f t="shared" si="3"/>
        <v>7</v>
      </c>
      <c r="T17" s="14">
        <f t="shared" si="4"/>
        <v>7.666666666666667</v>
      </c>
      <c r="U17" s="14">
        <f t="shared" si="5"/>
        <v>7.625</v>
      </c>
    </row>
    <row r="18" spans="1:21" x14ac:dyDescent="0.25">
      <c r="A18">
        <v>16</v>
      </c>
      <c r="B18" s="14">
        <f>Quantile($A$3:$A18,B$1,B$2)</f>
        <v>4.5</v>
      </c>
      <c r="C18" s="14">
        <f>Quantile($A$3:$A18,C$1,C$2)</f>
        <v>4.25</v>
      </c>
      <c r="D18" s="14">
        <f>Quantile($A$3:$A18,D$1,D$2)</f>
        <v>4.75</v>
      </c>
      <c r="E18" s="14">
        <f>Quantile($A$3:$A18,E$1,E$2)</f>
        <v>4.416666666666667</v>
      </c>
      <c r="F18" s="14">
        <f>Quantile($A$3:$A18,F$1,F$2)</f>
        <v>4.4375</v>
      </c>
      <c r="G18" s="14">
        <f>Quantile($A$3:$A18,G$1,G$2)</f>
        <v>8.5</v>
      </c>
      <c r="H18" s="14">
        <f>Quantile($A$3:$A18,H$1,H$2)</f>
        <v>8.5</v>
      </c>
      <c r="I18" s="14">
        <f>Quantile($A$3:$A18,I$1,I$2)</f>
        <v>8.5</v>
      </c>
      <c r="J18" s="14">
        <f>Quantile($A$3:$A18,J$1,J$2)</f>
        <v>8.5</v>
      </c>
      <c r="K18" s="14">
        <f>Quantile($A$3:$A18,K$1,K$2)</f>
        <v>8.5</v>
      </c>
      <c r="L18" s="14">
        <f>Quantile($A$3:$A18,L$1,L$2)</f>
        <v>12.5</v>
      </c>
      <c r="M18" s="14">
        <f>Quantile($A$3:$A18,M$1,M$2)</f>
        <v>12.75</v>
      </c>
      <c r="N18" s="14">
        <f>Quantile($A$3:$A18,N$1,N$2)</f>
        <v>12.25</v>
      </c>
      <c r="O18" s="14">
        <f>Quantile($A$3:$A18,O$1,O$2)</f>
        <v>12.583333333333334</v>
      </c>
      <c r="P18" s="14">
        <f>Quantile($A$3:$A18,P$1,P$2)</f>
        <v>12.5625</v>
      </c>
      <c r="Q18" s="14">
        <f t="shared" si="1"/>
        <v>8</v>
      </c>
      <c r="R18" s="14">
        <f t="shared" si="2"/>
        <v>8.5</v>
      </c>
      <c r="S18" s="14">
        <f t="shared" si="3"/>
        <v>7.5</v>
      </c>
      <c r="T18" s="14">
        <f t="shared" si="4"/>
        <v>8.1666666666666679</v>
      </c>
      <c r="U18" s="14">
        <f t="shared" si="5"/>
        <v>8.125</v>
      </c>
    </row>
    <row r="19" spans="1:21" x14ac:dyDescent="0.25">
      <c r="A19">
        <v>17</v>
      </c>
      <c r="B19" s="14">
        <f>Quantile($A$3:$A19,B$1,B$2)</f>
        <v>4.75</v>
      </c>
      <c r="C19" s="14">
        <f>Quantile($A$3:$A19,C$1,C$2)</f>
        <v>4.5</v>
      </c>
      <c r="D19" s="14">
        <f>Quantile($A$3:$A19,D$1,D$2)</f>
        <v>5</v>
      </c>
      <c r="E19" s="14">
        <f>Quantile($A$3:$A19,E$1,E$2)</f>
        <v>4.666666666666667</v>
      </c>
      <c r="F19" s="14">
        <f>Quantile($A$3:$A19,F$1,F$2)</f>
        <v>4.6875</v>
      </c>
      <c r="G19" s="14">
        <f>Quantile($A$3:$A19,G$1,G$2)</f>
        <v>9</v>
      </c>
      <c r="H19" s="14">
        <f>Quantile($A$3:$A19,H$1,H$2)</f>
        <v>9</v>
      </c>
      <c r="I19" s="14">
        <f>Quantile($A$3:$A19,I$1,I$2)</f>
        <v>9</v>
      </c>
      <c r="J19" s="14">
        <f>Quantile($A$3:$A19,J$1,J$2)</f>
        <v>9</v>
      </c>
      <c r="K19" s="14">
        <f>Quantile($A$3:$A19,K$1,K$2)</f>
        <v>9</v>
      </c>
      <c r="L19" s="14">
        <f>Quantile($A$3:$A19,L$1,L$2)</f>
        <v>13.25</v>
      </c>
      <c r="M19" s="14">
        <f>Quantile($A$3:$A19,M$1,M$2)</f>
        <v>13.5</v>
      </c>
      <c r="N19" s="14">
        <f>Quantile($A$3:$A19,N$1,N$2)</f>
        <v>13</v>
      </c>
      <c r="O19" s="14">
        <f>Quantile($A$3:$A19,O$1,O$2)</f>
        <v>13.333333333333334</v>
      </c>
      <c r="P19" s="14">
        <f>Quantile($A$3:$A19,P$1,P$2)</f>
        <v>13.3125</v>
      </c>
      <c r="Q19" s="14">
        <f t="shared" si="1"/>
        <v>8.5</v>
      </c>
      <c r="R19" s="14">
        <f t="shared" si="2"/>
        <v>9</v>
      </c>
      <c r="S19" s="14">
        <f t="shared" si="3"/>
        <v>8</v>
      </c>
      <c r="T19" s="14">
        <f t="shared" si="4"/>
        <v>8.6666666666666679</v>
      </c>
      <c r="U19" s="14">
        <f t="shared" si="5"/>
        <v>8.625</v>
      </c>
    </row>
    <row r="20" spans="1:21" x14ac:dyDescent="0.25">
      <c r="A20">
        <v>18</v>
      </c>
      <c r="B20" s="14">
        <f>Quantile($A$3:$A20,B$1,B$2)</f>
        <v>5</v>
      </c>
      <c r="C20" s="14">
        <f>Quantile($A$3:$A20,C$1,C$2)</f>
        <v>4.75</v>
      </c>
      <c r="D20" s="14">
        <f>Quantile($A$3:$A20,D$1,D$2)</f>
        <v>5.25</v>
      </c>
      <c r="E20" s="14">
        <f>Quantile($A$3:$A20,E$1,E$2)</f>
        <v>4.916666666666667</v>
      </c>
      <c r="F20" s="14">
        <f>Quantile($A$3:$A20,F$1,F$2)</f>
        <v>4.9375</v>
      </c>
      <c r="G20" s="14">
        <f>Quantile($A$3:$A20,G$1,G$2)</f>
        <v>9.5</v>
      </c>
      <c r="H20" s="14">
        <f>Quantile($A$3:$A20,H$1,H$2)</f>
        <v>9.5</v>
      </c>
      <c r="I20" s="14">
        <f>Quantile($A$3:$A20,I$1,I$2)</f>
        <v>9.5</v>
      </c>
      <c r="J20" s="14">
        <f>Quantile($A$3:$A20,J$1,J$2)</f>
        <v>9.5</v>
      </c>
      <c r="K20" s="14">
        <f>Quantile($A$3:$A20,K$1,K$2)</f>
        <v>9.5</v>
      </c>
      <c r="L20" s="14">
        <f>Quantile($A$3:$A20,L$1,L$2)</f>
        <v>14</v>
      </c>
      <c r="M20" s="14">
        <f>Quantile($A$3:$A20,M$1,M$2)</f>
        <v>14.25</v>
      </c>
      <c r="N20" s="14">
        <f>Quantile($A$3:$A20,N$1,N$2)</f>
        <v>13.75</v>
      </c>
      <c r="O20" s="14">
        <f>Quantile($A$3:$A20,O$1,O$2)</f>
        <v>14.083333333333334</v>
      </c>
      <c r="P20" s="14">
        <f>Quantile($A$3:$A20,P$1,P$2)</f>
        <v>14.0625</v>
      </c>
      <c r="Q20" s="14">
        <f t="shared" si="1"/>
        <v>9</v>
      </c>
      <c r="R20" s="14">
        <f t="shared" si="2"/>
        <v>9.5</v>
      </c>
      <c r="S20" s="14">
        <f t="shared" si="3"/>
        <v>8.5</v>
      </c>
      <c r="T20" s="14">
        <f t="shared" si="4"/>
        <v>9.1666666666666679</v>
      </c>
      <c r="U20" s="14">
        <f t="shared" si="5"/>
        <v>9.125</v>
      </c>
    </row>
    <row r="21" spans="1:21" x14ac:dyDescent="0.25">
      <c r="A21">
        <v>19</v>
      </c>
      <c r="B21" s="14">
        <f>Quantile($A$3:$A21,B$1,B$2)</f>
        <v>5.25</v>
      </c>
      <c r="C21" s="14">
        <f>Quantile($A$3:$A21,C$1,C$2)</f>
        <v>5</v>
      </c>
      <c r="D21" s="14">
        <f>Quantile($A$3:$A21,D$1,D$2)</f>
        <v>5.5</v>
      </c>
      <c r="E21" s="14">
        <f>Quantile($A$3:$A21,E$1,E$2)</f>
        <v>5.166666666666667</v>
      </c>
      <c r="F21" s="14">
        <f>Quantile($A$3:$A21,F$1,F$2)</f>
        <v>5.1875</v>
      </c>
      <c r="G21" s="14">
        <f>Quantile($A$3:$A21,G$1,G$2)</f>
        <v>10</v>
      </c>
      <c r="H21" s="14">
        <f>Quantile($A$3:$A21,H$1,H$2)</f>
        <v>10</v>
      </c>
      <c r="I21" s="14">
        <f>Quantile($A$3:$A21,I$1,I$2)</f>
        <v>10</v>
      </c>
      <c r="J21" s="14">
        <f>Quantile($A$3:$A21,J$1,J$2)</f>
        <v>10</v>
      </c>
      <c r="K21" s="14">
        <f>Quantile($A$3:$A21,K$1,K$2)</f>
        <v>10</v>
      </c>
      <c r="L21" s="14">
        <f>Quantile($A$3:$A21,L$1,L$2)</f>
        <v>14.75</v>
      </c>
      <c r="M21" s="14">
        <f>Quantile($A$3:$A21,M$1,M$2)</f>
        <v>15</v>
      </c>
      <c r="N21" s="14">
        <f>Quantile($A$3:$A21,N$1,N$2)</f>
        <v>14.5</v>
      </c>
      <c r="O21" s="14">
        <f>Quantile($A$3:$A21,O$1,O$2)</f>
        <v>14.833333333333334</v>
      </c>
      <c r="P21" s="14">
        <f>Quantile($A$3:$A21,P$1,P$2)</f>
        <v>14.8125</v>
      </c>
      <c r="Q21" s="14">
        <f t="shared" si="1"/>
        <v>9.5</v>
      </c>
      <c r="R21" s="14">
        <f t="shared" si="2"/>
        <v>10</v>
      </c>
      <c r="S21" s="14">
        <f t="shared" si="3"/>
        <v>9</v>
      </c>
      <c r="T21" s="14">
        <f t="shared" si="4"/>
        <v>9.6666666666666679</v>
      </c>
      <c r="U21" s="14">
        <f t="shared" si="5"/>
        <v>9.625</v>
      </c>
    </row>
    <row r="22" spans="1:21" x14ac:dyDescent="0.25">
      <c r="A22">
        <v>20</v>
      </c>
      <c r="B22" s="14">
        <f>Quantile($A$3:$A22,B$1,B$2)</f>
        <v>5.5</v>
      </c>
      <c r="C22" s="14">
        <f>Quantile($A$3:$A22,C$1,C$2)</f>
        <v>5.25</v>
      </c>
      <c r="D22" s="14">
        <f>Quantile($A$3:$A22,D$1,D$2)</f>
        <v>5.75</v>
      </c>
      <c r="E22" s="14">
        <f>Quantile($A$3:$A22,E$1,E$2)</f>
        <v>5.416666666666667</v>
      </c>
      <c r="F22" s="14">
        <f>Quantile($A$3:$A22,F$1,F$2)</f>
        <v>5.4375</v>
      </c>
      <c r="G22" s="14">
        <f>Quantile($A$3:$A22,G$1,G$2)</f>
        <v>10.5</v>
      </c>
      <c r="H22" s="14">
        <f>Quantile($A$3:$A22,H$1,H$2)</f>
        <v>10.5</v>
      </c>
      <c r="I22" s="14">
        <f>Quantile($A$3:$A22,I$1,I$2)</f>
        <v>10.5</v>
      </c>
      <c r="J22" s="14">
        <f>Quantile($A$3:$A22,J$1,J$2)</f>
        <v>10.5</v>
      </c>
      <c r="K22" s="14">
        <f>Quantile($A$3:$A22,K$1,K$2)</f>
        <v>10.5</v>
      </c>
      <c r="L22" s="14">
        <f>Quantile($A$3:$A22,L$1,L$2)</f>
        <v>15.5</v>
      </c>
      <c r="M22" s="14">
        <f>Quantile($A$3:$A22,M$1,M$2)</f>
        <v>15.75</v>
      </c>
      <c r="N22" s="14">
        <f>Quantile($A$3:$A22,N$1,N$2)</f>
        <v>15.25</v>
      </c>
      <c r="O22" s="14">
        <f>Quantile($A$3:$A22,O$1,O$2)</f>
        <v>15.583333333333334</v>
      </c>
      <c r="P22" s="14">
        <f>Quantile($A$3:$A22,P$1,P$2)</f>
        <v>15.5625</v>
      </c>
      <c r="Q22" s="14">
        <f t="shared" si="1"/>
        <v>10</v>
      </c>
      <c r="R22" s="14">
        <f t="shared" si="2"/>
        <v>10.5</v>
      </c>
      <c r="S22" s="14">
        <f t="shared" si="3"/>
        <v>9.5</v>
      </c>
      <c r="T22" s="14">
        <f t="shared" si="4"/>
        <v>10.166666666666668</v>
      </c>
      <c r="U22" s="14">
        <f t="shared" si="5"/>
        <v>10.125</v>
      </c>
    </row>
  </sheetData>
  <mergeCells count="1">
    <mergeCell ref="Q1:U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20"/>
  <sheetViews>
    <sheetView tabSelected="1" workbookViewId="0">
      <selection activeCell="O24" sqref="O24"/>
    </sheetView>
  </sheetViews>
  <sheetFormatPr defaultRowHeight="15" x14ac:dyDescent="0.25"/>
  <cols>
    <col min="1" max="1" width="16.28515625" bestFit="1" customWidth="1"/>
    <col min="2" max="5" width="5.7109375" customWidth="1"/>
    <col min="6" max="6" width="3.7109375" customWidth="1"/>
    <col min="7" max="7" width="14.85546875" bestFit="1" customWidth="1"/>
    <col min="8" max="11" width="5.7109375" customWidth="1"/>
  </cols>
  <sheetData>
    <row r="1" spans="1:11" x14ac:dyDescent="0.25">
      <c r="A1" t="s">
        <v>5</v>
      </c>
      <c r="G1" t="s">
        <v>15</v>
      </c>
    </row>
    <row r="2" spans="1:11" x14ac:dyDescent="0.25">
      <c r="B2">
        <v>79</v>
      </c>
      <c r="C2">
        <v>90</v>
      </c>
      <c r="D2">
        <v>39</v>
      </c>
      <c r="E2">
        <v>87</v>
      </c>
      <c r="H2">
        <v>79</v>
      </c>
      <c r="I2">
        <v>90</v>
      </c>
      <c r="J2">
        <v>39</v>
      </c>
      <c r="K2">
        <v>87</v>
      </c>
    </row>
    <row r="3" spans="1:11" x14ac:dyDescent="0.25">
      <c r="B3">
        <v>45</v>
      </c>
      <c r="C3">
        <v>39</v>
      </c>
      <c r="D3">
        <v>14</v>
      </c>
      <c r="E3">
        <v>73</v>
      </c>
      <c r="H3">
        <v>45</v>
      </c>
      <c r="I3">
        <v>39</v>
      </c>
      <c r="J3">
        <v>14</v>
      </c>
      <c r="K3">
        <v>73</v>
      </c>
    </row>
    <row r="4" spans="1:11" x14ac:dyDescent="0.25">
      <c r="B4">
        <v>36</v>
      </c>
      <c r="C4">
        <v>60</v>
      </c>
      <c r="D4">
        <v>2</v>
      </c>
      <c r="E4">
        <v>56</v>
      </c>
      <c r="H4">
        <v>36</v>
      </c>
      <c r="I4">
        <v>60</v>
      </c>
      <c r="J4">
        <v>2</v>
      </c>
      <c r="K4">
        <v>56</v>
      </c>
    </row>
    <row r="5" spans="1:11" x14ac:dyDescent="0.25">
      <c r="B5">
        <v>20</v>
      </c>
      <c r="C5">
        <v>51</v>
      </c>
      <c r="D5">
        <v>19</v>
      </c>
      <c r="E5">
        <v>31</v>
      </c>
      <c r="H5">
        <v>20</v>
      </c>
      <c r="I5">
        <v>51</v>
      </c>
      <c r="J5">
        <v>19</v>
      </c>
      <c r="K5">
        <v>31</v>
      </c>
    </row>
    <row r="6" spans="1:11" x14ac:dyDescent="0.25">
      <c r="B6">
        <v>2</v>
      </c>
      <c r="C6">
        <v>15</v>
      </c>
      <c r="D6">
        <v>22</v>
      </c>
      <c r="E6">
        <v>21</v>
      </c>
      <c r="H6">
        <v>2</v>
      </c>
      <c r="I6">
        <v>15</v>
      </c>
      <c r="J6">
        <v>22</v>
      </c>
      <c r="K6">
        <v>21</v>
      </c>
    </row>
    <row r="7" spans="1:11" x14ac:dyDescent="0.25">
      <c r="B7">
        <v>3</v>
      </c>
      <c r="C7">
        <v>41</v>
      </c>
      <c r="D7">
        <v>3</v>
      </c>
      <c r="E7">
        <v>39</v>
      </c>
      <c r="H7">
        <v>3</v>
      </c>
      <c r="I7">
        <v>41</v>
      </c>
      <c r="J7">
        <v>3</v>
      </c>
      <c r="K7">
        <v>39</v>
      </c>
    </row>
    <row r="8" spans="1:11" x14ac:dyDescent="0.25">
      <c r="B8">
        <v>51</v>
      </c>
      <c r="C8">
        <v>60</v>
      </c>
      <c r="D8">
        <v>13</v>
      </c>
      <c r="E8">
        <v>2</v>
      </c>
      <c r="H8">
        <v>51</v>
      </c>
      <c r="I8">
        <v>60</v>
      </c>
      <c r="J8">
        <v>13</v>
      </c>
      <c r="K8">
        <v>2</v>
      </c>
    </row>
    <row r="9" spans="1:11" x14ac:dyDescent="0.25">
      <c r="B9">
        <v>46</v>
      </c>
      <c r="C9">
        <v>53</v>
      </c>
      <c r="D9">
        <v>49</v>
      </c>
      <c r="E9">
        <v>66</v>
      </c>
      <c r="H9">
        <v>46</v>
      </c>
      <c r="I9">
        <v>53</v>
      </c>
      <c r="J9">
        <v>49</v>
      </c>
      <c r="K9">
        <v>66</v>
      </c>
    </row>
    <row r="10" spans="1:11" x14ac:dyDescent="0.25">
      <c r="C10">
        <v>2</v>
      </c>
      <c r="D10">
        <v>98</v>
      </c>
      <c r="E10">
        <v>19</v>
      </c>
      <c r="I10">
        <v>2</v>
      </c>
      <c r="J10">
        <v>98</v>
      </c>
      <c r="K10">
        <v>19</v>
      </c>
    </row>
    <row r="11" spans="1:11" x14ac:dyDescent="0.25">
      <c r="D11">
        <v>23</v>
      </c>
      <c r="E11">
        <v>50</v>
      </c>
      <c r="J11">
        <v>23</v>
      </c>
      <c r="K11">
        <v>50</v>
      </c>
    </row>
    <row r="12" spans="1:11" x14ac:dyDescent="0.25">
      <c r="E12">
        <v>44</v>
      </c>
      <c r="K12">
        <v>44</v>
      </c>
    </row>
    <row r="13" spans="1:11" x14ac:dyDescent="0.25">
      <c r="A13" t="s">
        <v>11</v>
      </c>
      <c r="B13">
        <v>0.25</v>
      </c>
      <c r="G13" t="s">
        <v>11</v>
      </c>
      <c r="H13">
        <v>0.25</v>
      </c>
    </row>
    <row r="14" spans="1:11" x14ac:dyDescent="0.25">
      <c r="A14" s="18" t="s">
        <v>6</v>
      </c>
      <c r="B14">
        <f>COUNT(B$2:B$12)</f>
        <v>8</v>
      </c>
      <c r="C14">
        <f t="shared" ref="C14:E14" si="0">COUNT(C$2:C$12)</f>
        <v>9</v>
      </c>
      <c r="D14">
        <f t="shared" si="0"/>
        <v>10</v>
      </c>
      <c r="E14">
        <f t="shared" si="0"/>
        <v>11</v>
      </c>
      <c r="G14" s="18" t="s">
        <v>6</v>
      </c>
      <c r="H14">
        <f>COUNT(H$2:H$12)</f>
        <v>8</v>
      </c>
      <c r="I14">
        <f t="shared" ref="I14:K14" si="1">COUNT(I$2:I$12)</f>
        <v>9</v>
      </c>
      <c r="J14">
        <f t="shared" si="1"/>
        <v>10</v>
      </c>
      <c r="K14">
        <f t="shared" si="1"/>
        <v>11</v>
      </c>
    </row>
    <row r="15" spans="1:11" x14ac:dyDescent="0.25">
      <c r="A15" s="14" t="s">
        <v>7</v>
      </c>
      <c r="B15">
        <f>(B14+1)*$B$13</f>
        <v>2.25</v>
      </c>
      <c r="C15">
        <f>(C14+1)*$B$13</f>
        <v>2.5</v>
      </c>
      <c r="D15">
        <f>(D14+1)*$B$13</f>
        <v>2.75</v>
      </c>
      <c r="E15">
        <f>(E14+1)*$B$13</f>
        <v>3</v>
      </c>
      <c r="G15" s="14" t="s">
        <v>7</v>
      </c>
      <c r="H15">
        <f>(H14-1)*$H$13+1</f>
        <v>2.75</v>
      </c>
      <c r="I15">
        <f t="shared" ref="I15:K15" si="2">(I14-1)*$H$13+1</f>
        <v>3</v>
      </c>
      <c r="J15">
        <f t="shared" si="2"/>
        <v>3.25</v>
      </c>
      <c r="K15">
        <f t="shared" si="2"/>
        <v>3.5</v>
      </c>
    </row>
    <row r="16" spans="1:11" x14ac:dyDescent="0.25">
      <c r="A16" t="s">
        <v>8</v>
      </c>
      <c r="B16">
        <f>INT(B15)</f>
        <v>2</v>
      </c>
      <c r="C16">
        <f t="shared" ref="C16:E16" si="3">INT(C15)</f>
        <v>2</v>
      </c>
      <c r="D16">
        <f t="shared" si="3"/>
        <v>2</v>
      </c>
      <c r="E16">
        <f t="shared" si="3"/>
        <v>3</v>
      </c>
      <c r="G16" t="s">
        <v>8</v>
      </c>
      <c r="H16">
        <f>INT(H15)</f>
        <v>2</v>
      </c>
      <c r="I16">
        <f t="shared" ref="I16:K16" si="4">INT(I15)</f>
        <v>3</v>
      </c>
      <c r="J16">
        <f t="shared" si="4"/>
        <v>3</v>
      </c>
      <c r="K16">
        <f t="shared" si="4"/>
        <v>3</v>
      </c>
    </row>
    <row r="17" spans="1:11" ht="18" x14ac:dyDescent="0.35">
      <c r="A17" t="s">
        <v>9</v>
      </c>
      <c r="B17">
        <f>SMALL(B$2:B$12,B16)</f>
        <v>3</v>
      </c>
      <c r="C17">
        <f t="shared" ref="C17:E17" si="5">SMALL(C$2:C$12,C16)</f>
        <v>15</v>
      </c>
      <c r="D17">
        <f t="shared" si="5"/>
        <v>3</v>
      </c>
      <c r="E17">
        <f t="shared" si="5"/>
        <v>21</v>
      </c>
      <c r="G17" t="s">
        <v>9</v>
      </c>
      <c r="H17">
        <f>SMALL(H$2:H$12,H16)</f>
        <v>3</v>
      </c>
      <c r="I17">
        <f t="shared" ref="I17:K17" si="6">SMALL(I$2:I$12,I16)</f>
        <v>39</v>
      </c>
      <c r="J17">
        <f t="shared" si="6"/>
        <v>13</v>
      </c>
      <c r="K17">
        <f t="shared" si="6"/>
        <v>21</v>
      </c>
    </row>
    <row r="18" spans="1:11" ht="18" x14ac:dyDescent="0.35">
      <c r="A18" t="s">
        <v>10</v>
      </c>
      <c r="B18">
        <f>SMALL(B$2:B$12,B16+1)</f>
        <v>20</v>
      </c>
      <c r="C18">
        <f t="shared" ref="C18:E18" si="7">SMALL(C$2:C$12,C16+1)</f>
        <v>39</v>
      </c>
      <c r="D18">
        <f t="shared" si="7"/>
        <v>13</v>
      </c>
      <c r="E18">
        <f t="shared" si="7"/>
        <v>31</v>
      </c>
      <c r="G18" t="s">
        <v>10</v>
      </c>
      <c r="H18">
        <f>SMALL(H$2:H$12,H16+1)</f>
        <v>20</v>
      </c>
      <c r="I18">
        <f t="shared" ref="I18:K18" si="8">SMALL(I$2:I$12,I16+1)</f>
        <v>41</v>
      </c>
      <c r="J18">
        <f t="shared" si="8"/>
        <v>14</v>
      </c>
      <c r="K18">
        <f t="shared" si="8"/>
        <v>31</v>
      </c>
    </row>
    <row r="19" spans="1:11" x14ac:dyDescent="0.25">
      <c r="A19" t="s">
        <v>12</v>
      </c>
      <c r="B19">
        <f>(1-(B15-B16))*B17+(B15-B16)*B18</f>
        <v>7.25</v>
      </c>
      <c r="C19">
        <f t="shared" ref="C19:E19" si="9">(1-(C15-C16))*C17+(C15-C16)*C18</f>
        <v>27</v>
      </c>
      <c r="D19">
        <f t="shared" si="9"/>
        <v>10.5</v>
      </c>
      <c r="E19">
        <f t="shared" si="9"/>
        <v>21</v>
      </c>
      <c r="G19" t="s">
        <v>12</v>
      </c>
      <c r="H19">
        <f>(1-(H15-H16))*H17+(H15-H16)*H18</f>
        <v>15.75</v>
      </c>
      <c r="I19">
        <f t="shared" ref="I19:K19" si="10">(1-(I15-I16))*I17+(I15-I16)*I18</f>
        <v>39</v>
      </c>
      <c r="J19">
        <f t="shared" si="10"/>
        <v>13.25</v>
      </c>
      <c r="K19">
        <f t="shared" si="10"/>
        <v>26</v>
      </c>
    </row>
    <row r="20" spans="1:11" x14ac:dyDescent="0.25">
      <c r="A20" t="s">
        <v>13</v>
      </c>
      <c r="B20">
        <f>_xlfn.QUARTILE.EXC(B2:B12,1)</f>
        <v>7.25</v>
      </c>
      <c r="C20">
        <f t="shared" ref="C20:E20" si="11">_xlfn.QUARTILE.EXC(C2:C12,1)</f>
        <v>27</v>
      </c>
      <c r="D20">
        <f t="shared" si="11"/>
        <v>10.5</v>
      </c>
      <c r="E20">
        <f t="shared" si="11"/>
        <v>21</v>
      </c>
      <c r="G20" t="s">
        <v>14</v>
      </c>
      <c r="H20">
        <f>_xlfn.QUARTILE.INC(H2:H12,1)</f>
        <v>15.75</v>
      </c>
      <c r="I20">
        <f t="shared" ref="I20:K20" si="12">_xlfn.QUARTILE.INC(I2:I12,1)</f>
        <v>39</v>
      </c>
      <c r="J20">
        <f t="shared" si="12"/>
        <v>13.25</v>
      </c>
      <c r="K20">
        <f t="shared" si="12"/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Рис. 17</vt:lpstr>
      <vt:lpstr>Для рис. 18</vt:lpstr>
      <vt:lpstr>Формулы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2017-06-07T08:42:18Z</dcterms:created>
  <dcterms:modified xsi:type="dcterms:W3CDTF">2017-06-15T10:12:19Z</dcterms:modified>
</cp:coreProperties>
</file>