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 activeTab="1"/>
  </bookViews>
  <sheets>
    <sheet name="Тарифы" sheetId="2" r:id="rId1"/>
    <sheet name="Список" sheetId="1" r:id="rId2"/>
    <sheet name="Таблица" sheetId="3" r:id="rId3"/>
    <sheet name="Счет" sheetId="4" r:id="rId4"/>
  </sheets>
  <definedNames>
    <definedName name="pe" localSheetId="1">Список!#REF!</definedName>
    <definedName name="po" localSheetId="1">Список!#REF!</definedName>
  </definedNames>
  <calcPr calcId="125725"/>
  <pivotCaches>
    <pivotCache cacheId="23" r:id="rId5"/>
  </pivotCaches>
</workbook>
</file>

<file path=xl/calcChain.xml><?xml version="1.0" encoding="utf-8"?>
<calcChain xmlns="http://schemas.openxmlformats.org/spreadsheetml/2006/main">
  <c r="B2" i="1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D20" s="1"/>
  <c r="B21"/>
  <c r="C21"/>
  <c r="D21" s="1"/>
  <c r="B22"/>
  <c r="C22"/>
  <c r="D22" s="1"/>
  <c r="B23"/>
  <c r="C23"/>
  <c r="D23" s="1"/>
  <c r="B24"/>
  <c r="C24"/>
  <c r="D24" s="1"/>
  <c r="B25"/>
  <c r="C25"/>
  <c r="D25" s="1"/>
  <c r="B26"/>
  <c r="C26"/>
  <c r="D26" s="1"/>
  <c r="B27"/>
  <c r="C27"/>
  <c r="D27" s="1"/>
  <c r="B28"/>
  <c r="C28"/>
  <c r="D28" s="1"/>
  <c r="B29"/>
  <c r="C29"/>
  <c r="D29" s="1"/>
  <c r="B30"/>
  <c r="C30"/>
  <c r="D30" s="1"/>
  <c r="B31"/>
  <c r="C31"/>
  <c r="D31" s="1"/>
  <c r="B32"/>
  <c r="C32"/>
  <c r="D32" s="1"/>
  <c r="B33"/>
  <c r="C33"/>
  <c r="D33" s="1"/>
  <c r="B34"/>
  <c r="C34"/>
  <c r="D34" s="1"/>
  <c r="B35"/>
  <c r="C35"/>
  <c r="D35" s="1"/>
  <c r="B36"/>
  <c r="C36"/>
  <c r="D36" s="1"/>
  <c r="B37"/>
  <c r="C37"/>
  <c r="D37" s="1"/>
  <c r="B38"/>
  <c r="C38"/>
  <c r="D38" s="1"/>
  <c r="B39"/>
  <c r="C39"/>
  <c r="D39" s="1"/>
  <c r="B40"/>
  <c r="C40"/>
  <c r="D40" s="1"/>
  <c r="D3"/>
  <c r="D4"/>
  <c r="D5"/>
  <c r="D7"/>
  <c r="D8"/>
  <c r="D9"/>
  <c r="D10"/>
  <c r="D11"/>
  <c r="D12"/>
  <c r="D13"/>
  <c r="D14"/>
  <c r="D15"/>
  <c r="D16"/>
  <c r="D17"/>
  <c r="D18"/>
  <c r="D19"/>
  <c r="G6" i="2"/>
  <c r="G5"/>
  <c r="G4"/>
  <c r="B9"/>
  <c r="B8"/>
  <c r="B7"/>
  <c r="B6"/>
  <c r="B5"/>
  <c r="A4" i="4"/>
  <c r="B4" s="1"/>
  <c r="D4" s="1"/>
  <c r="B3"/>
  <c r="D3" s="1"/>
  <c r="A3"/>
  <c r="D6" i="1" l="1"/>
  <c r="D2"/>
  <c r="D5" i="4"/>
</calcChain>
</file>

<file path=xl/sharedStrings.xml><?xml version="1.0" encoding="utf-8"?>
<sst xmlns="http://schemas.openxmlformats.org/spreadsheetml/2006/main" count="87" uniqueCount="76">
  <si>
    <t>Лебедев</t>
  </si>
  <si>
    <t>Козлов</t>
  </si>
  <si>
    <t>Новиков</t>
  </si>
  <si>
    <t>Морозов</t>
  </si>
  <si>
    <t>Петров</t>
  </si>
  <si>
    <t>Волков</t>
  </si>
  <si>
    <t>Соловьев</t>
  </si>
  <si>
    <t>Васильев</t>
  </si>
  <si>
    <t>Зайцев</t>
  </si>
  <si>
    <t>Павлов</t>
  </si>
  <si>
    <t>Семенов</t>
  </si>
  <si>
    <t>Голубев</t>
  </si>
  <si>
    <t>Виноградов</t>
  </si>
  <si>
    <t>Богданов</t>
  </si>
  <si>
    <t>Воробьев</t>
  </si>
  <si>
    <t>Федоров</t>
  </si>
  <si>
    <t>Михайлов</t>
  </si>
  <si>
    <t>Беляев</t>
  </si>
  <si>
    <t>Тарасов</t>
  </si>
  <si>
    <t>Белов</t>
  </si>
  <si>
    <t>Комаров</t>
  </si>
  <si>
    <t>Орлов</t>
  </si>
  <si>
    <t>Киселев</t>
  </si>
  <si>
    <t>Макаров</t>
  </si>
  <si>
    <t>Андреев</t>
  </si>
  <si>
    <t>Ковалев</t>
  </si>
  <si>
    <t>Ильин</t>
  </si>
  <si>
    <t>Гусев</t>
  </si>
  <si>
    <t>Титов</t>
  </si>
  <si>
    <t>Кузьмин</t>
  </si>
  <si>
    <t>Кудрявцев</t>
  </si>
  <si>
    <t>Баранов</t>
  </si>
  <si>
    <t>Куликов</t>
  </si>
  <si>
    <t>Алексеев</t>
  </si>
  <si>
    <t>Степанов</t>
  </si>
  <si>
    <t>Яковлев</t>
  </si>
  <si>
    <t>Сорокин</t>
  </si>
  <si>
    <t>Сергеев</t>
  </si>
  <si>
    <t>Романов</t>
  </si>
  <si>
    <t>Фамилия</t>
  </si>
  <si>
    <t>Артикул</t>
  </si>
  <si>
    <t>Цена</t>
  </si>
  <si>
    <t>Счет № 001</t>
  </si>
  <si>
    <t>портфель кожаный</t>
  </si>
  <si>
    <t>туфли модельные женские</t>
  </si>
  <si>
    <t>ботинки мужские</t>
  </si>
  <si>
    <t>сумка дорожная</t>
  </si>
  <si>
    <t>Цена за шт.</t>
  </si>
  <si>
    <t>Штук</t>
  </si>
  <si>
    <t>Итого</t>
  </si>
  <si>
    <t>Всего по счету</t>
  </si>
  <si>
    <t>Грейд</t>
  </si>
  <si>
    <t>Режим работы</t>
  </si>
  <si>
    <t>5-дневка</t>
  </si>
  <si>
    <t>сменный</t>
  </si>
  <si>
    <t>ночной</t>
  </si>
  <si>
    <t>Примечания</t>
  </si>
  <si>
    <t>с понедельника по пятницу с 9:00 до 18:00</t>
  </si>
  <si>
    <t>8:00 - 20:00</t>
  </si>
  <si>
    <t>вт</t>
  </si>
  <si>
    <t>20:00 - 8:00 (среды)</t>
  </si>
  <si>
    <t>ср</t>
  </si>
  <si>
    <t>"отсыпной"</t>
  </si>
  <si>
    <t>пн</t>
  </si>
  <si>
    <t>чт</t>
  </si>
  <si>
    <t>пт</t>
  </si>
  <si>
    <t>20:00 - 8:00 (субботы)</t>
  </si>
  <si>
    <t>с понедельника по пятницу с 23:00 по 8:00 (следующего дня)</t>
  </si>
  <si>
    <t>Оклад</t>
  </si>
  <si>
    <t>с понедельника по пятницу 12 часов через сутки;</t>
  </si>
  <si>
    <t>полный цикл включаеи три недели,</t>
  </si>
  <si>
    <t>например, график первой недели:</t>
  </si>
  <si>
    <t>Оклад в зависимости от грейда и режима работы</t>
  </si>
  <si>
    <t>Вспомогательная таблица</t>
  </si>
  <si>
    <t>Общий итог</t>
  </si>
  <si>
    <t>Грейд_</t>
  </si>
</sst>
</file>

<file path=xl/styles.xml><?xml version="1.0" encoding="utf-8"?>
<styleSheet xmlns="http://schemas.openxmlformats.org/spreadsheetml/2006/main">
  <numFmts count="1">
    <numFmt numFmtId="168" formatCode="#,##0&quot;р.&quot;"/>
  </numFmts>
  <fonts count="3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8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8" fontId="0" fillId="0" borderId="1" xfId="0" applyNumberFormat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0" fontId="0" fillId="0" borderId="0" xfId="0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" fontId="0" fillId="0" borderId="1" xfId="0" applyNumberFormat="1" applyFill="1" applyBorder="1"/>
    <xf numFmtId="1" fontId="0" fillId="0" borderId="1" xfId="0" applyNumberFormat="1" applyBorder="1"/>
    <xf numFmtId="0" fontId="0" fillId="0" borderId="0" xfId="0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guzin" refreshedDate="40435.473070370368" createdVersion="3" refreshedVersion="3" minRefreshableVersion="3" recordCount="39">
  <cacheSource type="worksheet">
    <worksheetSource ref="A1:D40" sheet="Список"/>
  </cacheSource>
  <cacheFields count="4">
    <cacheField name="Фамилия" numFmtId="0">
      <sharedItems/>
    </cacheField>
    <cacheField name="Грейд" numFmtId="0">
      <sharedItems containsSemiMixedTypes="0" containsString="0" containsNumber="1" containsInteger="1" minValue="3" maxValue="8" count="6">
        <n v="5"/>
        <n v="8"/>
        <n v="3"/>
        <n v="7"/>
        <n v="6"/>
        <n v="4"/>
      </sharedItems>
    </cacheField>
    <cacheField name="Режим работы" numFmtId="0">
      <sharedItems count="3">
        <s v="5-дневка"/>
        <s v="сменный"/>
        <s v="ночной"/>
      </sharedItems>
    </cacheField>
    <cacheField name="Оклад" numFmtId="168">
      <sharedItems containsSemiMixedTypes="0" containsString="0" containsNumber="1" containsInteger="1" minValue="20000" maxValue="45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s v="Алексеев"/>
    <x v="0"/>
    <x v="0"/>
    <n v="26000"/>
  </r>
  <r>
    <s v="Андреев"/>
    <x v="1"/>
    <x v="1"/>
    <n v="40000"/>
  </r>
  <r>
    <s v="Баранов"/>
    <x v="2"/>
    <x v="0"/>
    <n v="20000"/>
  </r>
  <r>
    <s v="Белов"/>
    <x v="3"/>
    <x v="1"/>
    <n v="37000"/>
  </r>
  <r>
    <s v="Беляев"/>
    <x v="4"/>
    <x v="1"/>
    <n v="33500"/>
  </r>
  <r>
    <s v="Богданов"/>
    <x v="3"/>
    <x v="0"/>
    <n v="32000"/>
  </r>
  <r>
    <s v="Васильев"/>
    <x v="2"/>
    <x v="2"/>
    <n v="26000"/>
  </r>
  <r>
    <s v="Виноградов"/>
    <x v="1"/>
    <x v="1"/>
    <n v="40000"/>
  </r>
  <r>
    <s v="Волков"/>
    <x v="2"/>
    <x v="2"/>
    <n v="26000"/>
  </r>
  <r>
    <s v="Воробьев"/>
    <x v="1"/>
    <x v="1"/>
    <n v="40000"/>
  </r>
  <r>
    <s v="Голубев"/>
    <x v="5"/>
    <x v="0"/>
    <n v="23000"/>
  </r>
  <r>
    <s v="Гусев"/>
    <x v="2"/>
    <x v="1"/>
    <n v="23000"/>
  </r>
  <r>
    <s v="Зайцев"/>
    <x v="3"/>
    <x v="1"/>
    <n v="37000"/>
  </r>
  <r>
    <s v="Ильин"/>
    <x v="2"/>
    <x v="1"/>
    <n v="23000"/>
  </r>
  <r>
    <s v="Киселев"/>
    <x v="0"/>
    <x v="1"/>
    <n v="30000"/>
  </r>
  <r>
    <s v="Ковалев"/>
    <x v="2"/>
    <x v="2"/>
    <n v="26000"/>
  </r>
  <r>
    <s v="Козлов"/>
    <x v="1"/>
    <x v="2"/>
    <n v="45000"/>
  </r>
  <r>
    <s v="Комаров"/>
    <x v="5"/>
    <x v="0"/>
    <n v="23000"/>
  </r>
  <r>
    <s v="Кудрявцев"/>
    <x v="5"/>
    <x v="1"/>
    <n v="25500"/>
  </r>
  <r>
    <s v="Кузьмин"/>
    <x v="5"/>
    <x v="2"/>
    <n v="30000"/>
  </r>
  <r>
    <s v="Куликов"/>
    <x v="3"/>
    <x v="2"/>
    <n v="41500"/>
  </r>
  <r>
    <s v="Лебедев"/>
    <x v="1"/>
    <x v="1"/>
    <n v="40000"/>
  </r>
  <r>
    <s v="Макаров"/>
    <x v="5"/>
    <x v="2"/>
    <n v="30000"/>
  </r>
  <r>
    <s v="Михайлов"/>
    <x v="5"/>
    <x v="0"/>
    <n v="23000"/>
  </r>
  <r>
    <s v="Морозов"/>
    <x v="1"/>
    <x v="0"/>
    <n v="35000"/>
  </r>
  <r>
    <s v="Новиков"/>
    <x v="4"/>
    <x v="1"/>
    <n v="33500"/>
  </r>
  <r>
    <s v="Орлов"/>
    <x v="3"/>
    <x v="0"/>
    <n v="32000"/>
  </r>
  <r>
    <s v="Павлов"/>
    <x v="1"/>
    <x v="0"/>
    <n v="35000"/>
  </r>
  <r>
    <s v="Петров"/>
    <x v="2"/>
    <x v="1"/>
    <n v="23000"/>
  </r>
  <r>
    <s v="Романов"/>
    <x v="3"/>
    <x v="1"/>
    <n v="37000"/>
  </r>
  <r>
    <s v="Семенов"/>
    <x v="1"/>
    <x v="2"/>
    <n v="45000"/>
  </r>
  <r>
    <s v="Сергеев"/>
    <x v="2"/>
    <x v="1"/>
    <n v="23000"/>
  </r>
  <r>
    <s v="Соловьев"/>
    <x v="0"/>
    <x v="1"/>
    <n v="30000"/>
  </r>
  <r>
    <s v="Сорокин"/>
    <x v="4"/>
    <x v="0"/>
    <n v="29000"/>
  </r>
  <r>
    <s v="Степанов"/>
    <x v="3"/>
    <x v="2"/>
    <n v="41500"/>
  </r>
  <r>
    <s v="Тарасов"/>
    <x v="3"/>
    <x v="2"/>
    <n v="41500"/>
  </r>
  <r>
    <s v="Титов"/>
    <x v="1"/>
    <x v="2"/>
    <n v="45000"/>
  </r>
  <r>
    <s v="Федоров"/>
    <x v="0"/>
    <x v="1"/>
    <n v="30000"/>
  </r>
  <r>
    <s v="Яковлев"/>
    <x v="3"/>
    <x v="1"/>
    <n v="37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3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showHeaders="0" outline="1" outlineData="1" multipleFieldFilters="0">
  <location ref="G6:K14" firstHeaderRow="1" firstDataRow="2" firstDataCol="1"/>
  <pivotFields count="4">
    <pivotField dataField="1" showAll="0"/>
    <pivotField axis="axisRow" showAll="0">
      <items count="7">
        <item x="2"/>
        <item x="5"/>
        <item x="0"/>
        <item x="4"/>
        <item x="3"/>
        <item x="1"/>
        <item t="default"/>
      </items>
    </pivotField>
    <pivotField axis="axisCol" showAll="0">
      <items count="4">
        <item x="0"/>
        <item x="2"/>
        <item x="1"/>
        <item t="default"/>
      </items>
    </pivotField>
    <pivotField numFmtId="168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Грейд_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7" sqref="H7"/>
    </sheetView>
  </sheetViews>
  <sheetFormatPr defaultRowHeight="15"/>
  <cols>
    <col min="2" max="2" width="9.85546875" customWidth="1"/>
    <col min="3" max="3" width="11.28515625" customWidth="1"/>
  </cols>
  <sheetData>
    <row r="1" spans="1:8">
      <c r="A1" s="1" t="s">
        <v>72</v>
      </c>
    </row>
    <row r="2" spans="1:8">
      <c r="A2" s="14"/>
      <c r="B2" s="8" t="s">
        <v>52</v>
      </c>
      <c r="C2" s="8"/>
      <c r="D2" s="8"/>
    </row>
    <row r="3" spans="1:8">
      <c r="A3" s="13" t="s">
        <v>51</v>
      </c>
      <c r="B3" s="9" t="s">
        <v>53</v>
      </c>
      <c r="C3" s="9" t="s">
        <v>54</v>
      </c>
      <c r="D3" s="9" t="s">
        <v>55</v>
      </c>
      <c r="F3" s="17" t="s">
        <v>73</v>
      </c>
    </row>
    <row r="4" spans="1:8">
      <c r="A4" s="3">
        <v>3</v>
      </c>
      <c r="B4" s="5">
        <v>20000</v>
      </c>
      <c r="C4" s="5">
        <v>23000</v>
      </c>
      <c r="D4" s="5">
        <v>26000</v>
      </c>
      <c r="F4" s="15">
        <v>1</v>
      </c>
      <c r="G4" s="4" t="str">
        <f>B3</f>
        <v>5-дневка</v>
      </c>
      <c r="H4" s="4">
        <v>2</v>
      </c>
    </row>
    <row r="5" spans="1:8">
      <c r="A5" s="3">
        <v>4</v>
      </c>
      <c r="B5" s="5">
        <f>B4+3000</f>
        <v>23000</v>
      </c>
      <c r="C5" s="5">
        <v>25500</v>
      </c>
      <c r="D5" s="5">
        <v>30000</v>
      </c>
      <c r="F5" s="15">
        <v>2</v>
      </c>
      <c r="G5" s="16" t="str">
        <f>C3</f>
        <v>сменный</v>
      </c>
      <c r="H5" s="4">
        <v>3</v>
      </c>
    </row>
    <row r="6" spans="1:8">
      <c r="A6" s="3">
        <v>5</v>
      </c>
      <c r="B6" s="5">
        <f>B5+3000</f>
        <v>26000</v>
      </c>
      <c r="C6" s="5">
        <v>30000</v>
      </c>
      <c r="D6" s="5">
        <v>34000</v>
      </c>
      <c r="F6" s="15">
        <v>3</v>
      </c>
      <c r="G6" s="4" t="str">
        <f>D3</f>
        <v>ночной</v>
      </c>
      <c r="H6" s="4">
        <v>4</v>
      </c>
    </row>
    <row r="7" spans="1:8">
      <c r="A7" s="3">
        <v>6</v>
      </c>
      <c r="B7" s="5">
        <f>B6+3000</f>
        <v>29000</v>
      </c>
      <c r="C7" s="5">
        <v>33500</v>
      </c>
      <c r="D7" s="5">
        <v>37500</v>
      </c>
      <c r="F7" s="10"/>
    </row>
    <row r="8" spans="1:8">
      <c r="A8" s="3">
        <v>7</v>
      </c>
      <c r="B8" s="5">
        <f>B7+3000</f>
        <v>32000</v>
      </c>
      <c r="C8" s="5">
        <v>37000</v>
      </c>
      <c r="D8" s="5">
        <v>41500</v>
      </c>
    </row>
    <row r="9" spans="1:8">
      <c r="A9" s="3">
        <v>8</v>
      </c>
      <c r="B9" s="5">
        <f>B8+3000</f>
        <v>35000</v>
      </c>
      <c r="C9" s="5">
        <v>40000</v>
      </c>
      <c r="D9" s="5">
        <v>45000</v>
      </c>
    </row>
    <row r="11" spans="1:8">
      <c r="A11" s="7" t="s">
        <v>56</v>
      </c>
    </row>
    <row r="12" spans="1:8">
      <c r="A12" t="s">
        <v>53</v>
      </c>
      <c r="B12" t="s">
        <v>57</v>
      </c>
    </row>
    <row r="13" spans="1:8">
      <c r="A13" t="s">
        <v>54</v>
      </c>
      <c r="B13" t="s">
        <v>69</v>
      </c>
    </row>
    <row r="14" spans="1:8">
      <c r="B14" t="s">
        <v>70</v>
      </c>
    </row>
    <row r="15" spans="1:8">
      <c r="B15" t="s">
        <v>71</v>
      </c>
    </row>
    <row r="16" spans="1:8">
      <c r="B16" t="s">
        <v>63</v>
      </c>
      <c r="C16" t="s">
        <v>58</v>
      </c>
    </row>
    <row r="17" spans="1:3">
      <c r="B17" t="s">
        <v>59</v>
      </c>
      <c r="C17" t="s">
        <v>60</v>
      </c>
    </row>
    <row r="18" spans="1:3">
      <c r="B18" t="s">
        <v>61</v>
      </c>
      <c r="C18" t="s">
        <v>62</v>
      </c>
    </row>
    <row r="19" spans="1:3">
      <c r="B19" t="s">
        <v>64</v>
      </c>
      <c r="C19" t="s">
        <v>58</v>
      </c>
    </row>
    <row r="20" spans="1:3">
      <c r="B20" t="s">
        <v>65</v>
      </c>
      <c r="C20" t="s">
        <v>66</v>
      </c>
    </row>
    <row r="21" spans="1:3">
      <c r="A21" t="s">
        <v>55</v>
      </c>
      <c r="B21" t="s">
        <v>67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pane ySplit="1" topLeftCell="A2" activePane="bottomLeft" state="frozen"/>
      <selection pane="bottomLeft" activeCell="H22" sqref="H22"/>
    </sheetView>
  </sheetViews>
  <sheetFormatPr defaultRowHeight="15"/>
  <cols>
    <col min="1" max="1" width="14.85546875" bestFit="1" customWidth="1"/>
    <col min="2" max="2" width="10.42578125" customWidth="1"/>
    <col min="3" max="3" width="16.42578125" bestFit="1" customWidth="1"/>
    <col min="4" max="4" width="13.85546875" customWidth="1"/>
    <col min="7" max="7" width="11.85546875" customWidth="1"/>
    <col min="8" max="8" width="9.28515625" customWidth="1"/>
    <col min="9" max="9" width="7.7109375" customWidth="1"/>
    <col min="10" max="10" width="9.5703125" bestFit="1" customWidth="1"/>
    <col min="11" max="11" width="11.85546875" bestFit="1" customWidth="1"/>
  </cols>
  <sheetData>
    <row r="1" spans="1:11">
      <c r="A1" s="18" t="s">
        <v>39</v>
      </c>
      <c r="B1" s="18" t="s">
        <v>51</v>
      </c>
      <c r="C1" s="18" t="s">
        <v>52</v>
      </c>
      <c r="D1" s="18" t="s">
        <v>68</v>
      </c>
    </row>
    <row r="2" spans="1:11">
      <c r="A2" t="s">
        <v>33</v>
      </c>
      <c r="B2">
        <f ca="1">RANDBETWEEN(3,8)</f>
        <v>5</v>
      </c>
      <c r="C2" s="12" t="str">
        <f ca="1">VLOOKUP(RANDBETWEEN(1,3),Тарифы!$F$4:$G$6,2,FALSE)</f>
        <v>5-дневка</v>
      </c>
      <c r="D2" s="2">
        <f ca="1">VLOOKUP(B2,Тарифы!$A$3:$D$9,VLOOKUP(C2,Тарифы!$G$4:$H$6,2,FALSE),FALSE)</f>
        <v>26000</v>
      </c>
    </row>
    <row r="3" spans="1:11">
      <c r="A3" t="s">
        <v>24</v>
      </c>
      <c r="B3">
        <f t="shared" ref="B3:B40" ca="1" si="0">RANDBETWEEN(3,8)</f>
        <v>6</v>
      </c>
      <c r="C3" s="12" t="str">
        <f ca="1">VLOOKUP(RANDBETWEEN(1,3),Тарифы!$F$4:$G$6,2,FALSE)</f>
        <v>5-дневка</v>
      </c>
      <c r="D3" s="2">
        <f ca="1">VLOOKUP(B3,Тарифы!$A$3:$D$9,VLOOKUP(C3,Тарифы!$G$4:$H$6,2,FALSE),FALSE)</f>
        <v>29000</v>
      </c>
    </row>
    <row r="4" spans="1:11">
      <c r="A4" t="s">
        <v>31</v>
      </c>
      <c r="B4">
        <f t="shared" ca="1" si="0"/>
        <v>5</v>
      </c>
      <c r="C4" s="12" t="str">
        <f ca="1">VLOOKUP(RANDBETWEEN(1,3),Тарифы!$F$4:$G$6,2,FALSE)</f>
        <v>ночной</v>
      </c>
      <c r="D4" s="2">
        <f ca="1">VLOOKUP(B4,Тарифы!$A$3:$D$9,VLOOKUP(C4,Тарифы!$G$4:$H$6,2,FALSE),FALSE)</f>
        <v>34000</v>
      </c>
    </row>
    <row r="5" spans="1:11">
      <c r="A5" t="s">
        <v>19</v>
      </c>
      <c r="B5">
        <f t="shared" ca="1" si="0"/>
        <v>5</v>
      </c>
      <c r="C5" s="12" t="str">
        <f ca="1">VLOOKUP(RANDBETWEEN(1,3),Тарифы!$F$4:$G$6,2,FALSE)</f>
        <v>ночной</v>
      </c>
      <c r="D5" s="2">
        <f ca="1">VLOOKUP(B5,Тарифы!$A$3:$D$9,VLOOKUP(C5,Тарифы!$G$4:$H$6,2,FALSE),FALSE)</f>
        <v>34000</v>
      </c>
    </row>
    <row r="6" spans="1:11">
      <c r="A6" t="s">
        <v>17</v>
      </c>
      <c r="B6">
        <f t="shared" ca="1" si="0"/>
        <v>4</v>
      </c>
      <c r="C6" s="12" t="str">
        <f ca="1">VLOOKUP(RANDBETWEEN(1,3),Тарифы!$F$4:$G$6,2,FALSE)</f>
        <v>ночной</v>
      </c>
      <c r="D6" s="2">
        <f ca="1">VLOOKUP(B6,Тарифы!$A$3:$D$9,VLOOKUP(C6,Тарифы!$G$4:$H$6,2,FALSE),FALSE)</f>
        <v>30000</v>
      </c>
      <c r="G6" s="19" t="s">
        <v>75</v>
      </c>
    </row>
    <row r="7" spans="1:11">
      <c r="A7" t="s">
        <v>13</v>
      </c>
      <c r="B7">
        <f t="shared" ca="1" si="0"/>
        <v>5</v>
      </c>
      <c r="C7" s="12" t="str">
        <f ca="1">VLOOKUP(RANDBETWEEN(1,3),Тарифы!$F$4:$G$6,2,FALSE)</f>
        <v>сменный</v>
      </c>
      <c r="D7" s="2">
        <f ca="1">VLOOKUP(B7,Тарифы!$A$3:$D$9,VLOOKUP(C7,Тарифы!$G$4:$H$6,2,FALSE),FALSE)</f>
        <v>30000</v>
      </c>
      <c r="H7" t="s">
        <v>53</v>
      </c>
      <c r="I7" t="s">
        <v>55</v>
      </c>
      <c r="J7" t="s">
        <v>54</v>
      </c>
      <c r="K7" t="s">
        <v>74</v>
      </c>
    </row>
    <row r="8" spans="1:11">
      <c r="A8" t="s">
        <v>7</v>
      </c>
      <c r="B8" s="11">
        <f t="shared" ca="1" si="0"/>
        <v>6</v>
      </c>
      <c r="C8" s="12" t="str">
        <f ca="1">VLOOKUP(RANDBETWEEN(1,3),Тарифы!$F$4:$G$6,2,FALSE)</f>
        <v>5-дневка</v>
      </c>
      <c r="D8" s="2">
        <f ca="1">VLOOKUP(B8,Тарифы!$A$3:$D$9,VLOOKUP(C8,Тарифы!$G$4:$H$6,2,FALSE),FALSE)</f>
        <v>29000</v>
      </c>
      <c r="G8" s="20">
        <v>3</v>
      </c>
      <c r="H8" s="21">
        <v>1</v>
      </c>
      <c r="I8" s="21">
        <v>3</v>
      </c>
      <c r="J8" s="21">
        <v>4</v>
      </c>
      <c r="K8" s="21">
        <v>8</v>
      </c>
    </row>
    <row r="9" spans="1:11">
      <c r="A9" t="s">
        <v>12</v>
      </c>
      <c r="B9">
        <f t="shared" ca="1" si="0"/>
        <v>5</v>
      </c>
      <c r="C9" s="12" t="str">
        <f ca="1">VLOOKUP(RANDBETWEEN(1,3),Тарифы!$F$4:$G$6,2,FALSE)</f>
        <v>5-дневка</v>
      </c>
      <c r="D9" s="2">
        <f ca="1">VLOOKUP(B9,Тарифы!$A$3:$D$9,VLOOKUP(C9,Тарифы!$G$4:$H$6,2,FALSE),FALSE)</f>
        <v>26000</v>
      </c>
      <c r="G9" s="20">
        <v>4</v>
      </c>
      <c r="H9" s="21">
        <v>3</v>
      </c>
      <c r="I9" s="21">
        <v>2</v>
      </c>
      <c r="J9" s="21">
        <v>1</v>
      </c>
      <c r="K9" s="21">
        <v>6</v>
      </c>
    </row>
    <row r="10" spans="1:11">
      <c r="A10" t="s">
        <v>5</v>
      </c>
      <c r="B10">
        <f t="shared" ca="1" si="0"/>
        <v>6</v>
      </c>
      <c r="C10" s="12" t="str">
        <f ca="1">VLOOKUP(RANDBETWEEN(1,3),Тарифы!$F$4:$G$6,2,FALSE)</f>
        <v>ночной</v>
      </c>
      <c r="D10" s="2">
        <f ca="1">VLOOKUP(B10,Тарифы!$A$3:$D$9,VLOOKUP(C10,Тарифы!$G$4:$H$6,2,FALSE),FALSE)</f>
        <v>37500</v>
      </c>
      <c r="G10" s="20">
        <v>5</v>
      </c>
      <c r="H10" s="21">
        <v>1</v>
      </c>
      <c r="I10" s="21"/>
      <c r="J10" s="21">
        <v>3</v>
      </c>
      <c r="K10" s="21">
        <v>4</v>
      </c>
    </row>
    <row r="11" spans="1:11">
      <c r="A11" t="s">
        <v>14</v>
      </c>
      <c r="B11">
        <f t="shared" ca="1" si="0"/>
        <v>6</v>
      </c>
      <c r="C11" s="12" t="str">
        <f ca="1">VLOOKUP(RANDBETWEEN(1,3),Тарифы!$F$4:$G$6,2,FALSE)</f>
        <v>5-дневка</v>
      </c>
      <c r="D11" s="2">
        <f ca="1">VLOOKUP(B11,Тарифы!$A$3:$D$9,VLOOKUP(C11,Тарифы!$G$4:$H$6,2,FALSE),FALSE)</f>
        <v>29000</v>
      </c>
      <c r="G11" s="20">
        <v>6</v>
      </c>
      <c r="H11" s="21">
        <v>1</v>
      </c>
      <c r="I11" s="21"/>
      <c r="J11" s="21">
        <v>2</v>
      </c>
      <c r="K11" s="21">
        <v>3</v>
      </c>
    </row>
    <row r="12" spans="1:11">
      <c r="A12" t="s">
        <v>11</v>
      </c>
      <c r="B12">
        <f t="shared" ca="1" si="0"/>
        <v>4</v>
      </c>
      <c r="C12" s="12" t="str">
        <f ca="1">VLOOKUP(RANDBETWEEN(1,3),Тарифы!$F$4:$G$6,2,FALSE)</f>
        <v>ночной</v>
      </c>
      <c r="D12" s="2">
        <f ca="1">VLOOKUP(B12,Тарифы!$A$3:$D$9,VLOOKUP(C12,Тарифы!$G$4:$H$6,2,FALSE),FALSE)</f>
        <v>30000</v>
      </c>
      <c r="G12" s="20">
        <v>7</v>
      </c>
      <c r="H12" s="21">
        <v>2</v>
      </c>
      <c r="I12" s="21">
        <v>3</v>
      </c>
      <c r="J12" s="21">
        <v>4</v>
      </c>
      <c r="K12" s="21">
        <v>9</v>
      </c>
    </row>
    <row r="13" spans="1:11">
      <c r="A13" t="s">
        <v>27</v>
      </c>
      <c r="B13">
        <f t="shared" ca="1" si="0"/>
        <v>6</v>
      </c>
      <c r="C13" s="12" t="str">
        <f ca="1">VLOOKUP(RANDBETWEEN(1,3),Тарифы!$F$4:$G$6,2,FALSE)</f>
        <v>5-дневка</v>
      </c>
      <c r="D13" s="2">
        <f ca="1">VLOOKUP(B13,Тарифы!$A$3:$D$9,VLOOKUP(C13,Тарифы!$G$4:$H$6,2,FALSE),FALSE)</f>
        <v>29000</v>
      </c>
      <c r="G13" s="20">
        <v>8</v>
      </c>
      <c r="H13" s="21">
        <v>2</v>
      </c>
      <c r="I13" s="21">
        <v>3</v>
      </c>
      <c r="J13" s="21">
        <v>4</v>
      </c>
      <c r="K13" s="21">
        <v>9</v>
      </c>
    </row>
    <row r="14" spans="1:11">
      <c r="A14" t="s">
        <v>8</v>
      </c>
      <c r="B14">
        <f t="shared" ca="1" si="0"/>
        <v>7</v>
      </c>
      <c r="C14" s="12" t="str">
        <f ca="1">VLOOKUP(RANDBETWEEN(1,3),Тарифы!$F$4:$G$6,2,FALSE)</f>
        <v>ночной</v>
      </c>
      <c r="D14" s="2">
        <f ca="1">VLOOKUP(B14,Тарифы!$A$3:$D$9,VLOOKUP(C14,Тарифы!$G$4:$H$6,2,FALSE),FALSE)</f>
        <v>41500</v>
      </c>
      <c r="G14" s="20" t="s">
        <v>74</v>
      </c>
      <c r="H14" s="21">
        <v>10</v>
      </c>
      <c r="I14" s="21">
        <v>11</v>
      </c>
      <c r="J14" s="21">
        <v>18</v>
      </c>
      <c r="K14" s="21">
        <v>39</v>
      </c>
    </row>
    <row r="15" spans="1:11">
      <c r="A15" t="s">
        <v>26</v>
      </c>
      <c r="B15">
        <f t="shared" ca="1" si="0"/>
        <v>8</v>
      </c>
      <c r="C15" s="12" t="str">
        <f ca="1">VLOOKUP(RANDBETWEEN(1,3),Тарифы!$F$4:$G$6,2,FALSE)</f>
        <v>сменный</v>
      </c>
      <c r="D15" s="2">
        <f ca="1">VLOOKUP(B15,Тарифы!$A$3:$D$9,VLOOKUP(C15,Тарифы!$G$4:$H$6,2,FALSE),FALSE)</f>
        <v>40000</v>
      </c>
    </row>
    <row r="16" spans="1:11">
      <c r="A16" t="s">
        <v>22</v>
      </c>
      <c r="B16">
        <f t="shared" ca="1" si="0"/>
        <v>6</v>
      </c>
      <c r="C16" s="12" t="str">
        <f ca="1">VLOOKUP(RANDBETWEEN(1,3),Тарифы!$F$4:$G$6,2,FALSE)</f>
        <v>сменный</v>
      </c>
      <c r="D16" s="2">
        <f ca="1">VLOOKUP(B16,Тарифы!$A$3:$D$9,VLOOKUP(C16,Тарифы!$G$4:$H$6,2,FALSE),FALSE)</f>
        <v>33500</v>
      </c>
    </row>
    <row r="17" spans="1:4">
      <c r="A17" t="s">
        <v>25</v>
      </c>
      <c r="B17">
        <f t="shared" ca="1" si="0"/>
        <v>8</v>
      </c>
      <c r="C17" s="12" t="str">
        <f ca="1">VLOOKUP(RANDBETWEEN(1,3),Тарифы!$F$4:$G$6,2,FALSE)</f>
        <v>ночной</v>
      </c>
      <c r="D17" s="2">
        <f ca="1">VLOOKUP(B17,Тарифы!$A$3:$D$9,VLOOKUP(C17,Тарифы!$G$4:$H$6,2,FALSE),FALSE)</f>
        <v>45000</v>
      </c>
    </row>
    <row r="18" spans="1:4">
      <c r="A18" t="s">
        <v>1</v>
      </c>
      <c r="B18">
        <f t="shared" ca="1" si="0"/>
        <v>7</v>
      </c>
      <c r="C18" s="12" t="str">
        <f ca="1">VLOOKUP(RANDBETWEEN(1,3),Тарифы!$F$4:$G$6,2,FALSE)</f>
        <v>5-дневка</v>
      </c>
      <c r="D18" s="2">
        <f ca="1">VLOOKUP(B18,Тарифы!$A$3:$D$9,VLOOKUP(C18,Тарифы!$G$4:$H$6,2,FALSE),FALSE)</f>
        <v>32000</v>
      </c>
    </row>
    <row r="19" spans="1:4">
      <c r="A19" t="s">
        <v>20</v>
      </c>
      <c r="B19">
        <f t="shared" ca="1" si="0"/>
        <v>6</v>
      </c>
      <c r="C19" s="12" t="str">
        <f ca="1">VLOOKUP(RANDBETWEEN(1,3),Тарифы!$F$4:$G$6,2,FALSE)</f>
        <v>ночной</v>
      </c>
      <c r="D19" s="2">
        <f ca="1">VLOOKUP(B19,Тарифы!$A$3:$D$9,VLOOKUP(C19,Тарифы!$G$4:$H$6,2,FALSE),FALSE)</f>
        <v>37500</v>
      </c>
    </row>
    <row r="20" spans="1:4">
      <c r="A20" t="s">
        <v>30</v>
      </c>
      <c r="B20">
        <f t="shared" ca="1" si="0"/>
        <v>5</v>
      </c>
      <c r="C20" s="12" t="str">
        <f ca="1">VLOOKUP(RANDBETWEEN(1,3),Тарифы!$F$4:$G$6,2,FALSE)</f>
        <v>сменный</v>
      </c>
      <c r="D20" s="2">
        <f ca="1">VLOOKUP(B20,Тарифы!$A$3:$D$9,VLOOKUP(C20,Тарифы!$G$4:$H$6,2,FALSE),FALSE)</f>
        <v>30000</v>
      </c>
    </row>
    <row r="21" spans="1:4">
      <c r="A21" t="s">
        <v>29</v>
      </c>
      <c r="B21">
        <f t="shared" ca="1" si="0"/>
        <v>3</v>
      </c>
      <c r="C21" s="12" t="str">
        <f ca="1">VLOOKUP(RANDBETWEEN(1,3),Тарифы!$F$4:$G$6,2,FALSE)</f>
        <v>5-дневка</v>
      </c>
      <c r="D21" s="2">
        <f ca="1">VLOOKUP(B21,Тарифы!$A$3:$D$9,VLOOKUP(C21,Тарифы!$G$4:$H$6,2,FALSE),FALSE)</f>
        <v>20000</v>
      </c>
    </row>
    <row r="22" spans="1:4">
      <c r="A22" t="s">
        <v>32</v>
      </c>
      <c r="B22">
        <f t="shared" ca="1" si="0"/>
        <v>5</v>
      </c>
      <c r="C22" s="12" t="str">
        <f ca="1">VLOOKUP(RANDBETWEEN(1,3),Тарифы!$F$4:$G$6,2,FALSE)</f>
        <v>5-дневка</v>
      </c>
      <c r="D22" s="2">
        <f ca="1">VLOOKUP(B22,Тарифы!$A$3:$D$9,VLOOKUP(C22,Тарифы!$G$4:$H$6,2,FALSE),FALSE)</f>
        <v>26000</v>
      </c>
    </row>
    <row r="23" spans="1:4">
      <c r="A23" t="s">
        <v>0</v>
      </c>
      <c r="B23">
        <f t="shared" ca="1" si="0"/>
        <v>6</v>
      </c>
      <c r="C23" s="12" t="str">
        <f ca="1">VLOOKUP(RANDBETWEEN(1,3),Тарифы!$F$4:$G$6,2,FALSE)</f>
        <v>5-дневка</v>
      </c>
      <c r="D23" s="2">
        <f ca="1">VLOOKUP(B23,Тарифы!$A$3:$D$9,VLOOKUP(C23,Тарифы!$G$4:$H$6,2,FALSE),FALSE)</f>
        <v>29000</v>
      </c>
    </row>
    <row r="24" spans="1:4">
      <c r="A24" t="s">
        <v>23</v>
      </c>
      <c r="B24">
        <f t="shared" ca="1" si="0"/>
        <v>8</v>
      </c>
      <c r="C24" s="12" t="str">
        <f ca="1">VLOOKUP(RANDBETWEEN(1,3),Тарифы!$F$4:$G$6,2,FALSE)</f>
        <v>5-дневка</v>
      </c>
      <c r="D24" s="2">
        <f ca="1">VLOOKUP(B24,Тарифы!$A$3:$D$9,VLOOKUP(C24,Тарифы!$G$4:$H$6,2,FALSE),FALSE)</f>
        <v>35000</v>
      </c>
    </row>
    <row r="25" spans="1:4">
      <c r="A25" t="s">
        <v>16</v>
      </c>
      <c r="B25">
        <f t="shared" ca="1" si="0"/>
        <v>5</v>
      </c>
      <c r="C25" s="12" t="str">
        <f ca="1">VLOOKUP(RANDBETWEEN(1,3),Тарифы!$F$4:$G$6,2,FALSE)</f>
        <v>ночной</v>
      </c>
      <c r="D25" s="2">
        <f ca="1">VLOOKUP(B25,Тарифы!$A$3:$D$9,VLOOKUP(C25,Тарифы!$G$4:$H$6,2,FALSE),FALSE)</f>
        <v>34000</v>
      </c>
    </row>
    <row r="26" spans="1:4">
      <c r="A26" t="s">
        <v>3</v>
      </c>
      <c r="B26">
        <f t="shared" ca="1" si="0"/>
        <v>6</v>
      </c>
      <c r="C26" s="12" t="str">
        <f ca="1">VLOOKUP(RANDBETWEEN(1,3),Тарифы!$F$4:$G$6,2,FALSE)</f>
        <v>5-дневка</v>
      </c>
      <c r="D26" s="2">
        <f ca="1">VLOOKUP(B26,Тарифы!$A$3:$D$9,VLOOKUP(C26,Тарифы!$G$4:$H$6,2,FALSE),FALSE)</f>
        <v>29000</v>
      </c>
    </row>
    <row r="27" spans="1:4">
      <c r="A27" t="s">
        <v>2</v>
      </c>
      <c r="B27">
        <f t="shared" ca="1" si="0"/>
        <v>5</v>
      </c>
      <c r="C27" s="12" t="str">
        <f ca="1">VLOOKUP(RANDBETWEEN(1,3),Тарифы!$F$4:$G$6,2,FALSE)</f>
        <v>ночной</v>
      </c>
      <c r="D27" s="2">
        <f ca="1">VLOOKUP(B27,Тарифы!$A$3:$D$9,VLOOKUP(C27,Тарифы!$G$4:$H$6,2,FALSE),FALSE)</f>
        <v>34000</v>
      </c>
    </row>
    <row r="28" spans="1:4">
      <c r="A28" t="s">
        <v>21</v>
      </c>
      <c r="B28">
        <f t="shared" ca="1" si="0"/>
        <v>3</v>
      </c>
      <c r="C28" s="12" t="str">
        <f ca="1">VLOOKUP(RANDBETWEEN(1,3),Тарифы!$F$4:$G$6,2,FALSE)</f>
        <v>5-дневка</v>
      </c>
      <c r="D28" s="2">
        <f ca="1">VLOOKUP(B28,Тарифы!$A$3:$D$9,VLOOKUP(C28,Тарифы!$G$4:$H$6,2,FALSE),FALSE)</f>
        <v>20000</v>
      </c>
    </row>
    <row r="29" spans="1:4">
      <c r="A29" t="s">
        <v>9</v>
      </c>
      <c r="B29">
        <f t="shared" ca="1" si="0"/>
        <v>6</v>
      </c>
      <c r="C29" s="12" t="str">
        <f ca="1">VLOOKUP(RANDBETWEEN(1,3),Тарифы!$F$4:$G$6,2,FALSE)</f>
        <v>сменный</v>
      </c>
      <c r="D29" s="2">
        <f ca="1">VLOOKUP(B29,Тарифы!$A$3:$D$9,VLOOKUP(C29,Тарифы!$G$4:$H$6,2,FALSE),FALSE)</f>
        <v>33500</v>
      </c>
    </row>
    <row r="30" spans="1:4">
      <c r="A30" t="s">
        <v>4</v>
      </c>
      <c r="B30">
        <f t="shared" ca="1" si="0"/>
        <v>5</v>
      </c>
      <c r="C30" s="12" t="str">
        <f ca="1">VLOOKUP(RANDBETWEEN(1,3),Тарифы!$F$4:$G$6,2,FALSE)</f>
        <v>сменный</v>
      </c>
      <c r="D30" s="2">
        <f ca="1">VLOOKUP(B30,Тарифы!$A$3:$D$9,VLOOKUP(C30,Тарифы!$G$4:$H$6,2,FALSE),FALSE)</f>
        <v>30000</v>
      </c>
    </row>
    <row r="31" spans="1:4">
      <c r="A31" t="s">
        <v>38</v>
      </c>
      <c r="B31">
        <f t="shared" ca="1" si="0"/>
        <v>6</v>
      </c>
      <c r="C31" s="12" t="str">
        <f ca="1">VLOOKUP(RANDBETWEEN(1,3),Тарифы!$F$4:$G$6,2,FALSE)</f>
        <v>ночной</v>
      </c>
      <c r="D31" s="2">
        <f ca="1">VLOOKUP(B31,Тарифы!$A$3:$D$9,VLOOKUP(C31,Тарифы!$G$4:$H$6,2,FALSE),FALSE)</f>
        <v>37500</v>
      </c>
    </row>
    <row r="32" spans="1:4">
      <c r="A32" t="s">
        <v>10</v>
      </c>
      <c r="B32">
        <f t="shared" ca="1" si="0"/>
        <v>8</v>
      </c>
      <c r="C32" s="12" t="str">
        <f ca="1">VLOOKUP(RANDBETWEEN(1,3),Тарифы!$F$4:$G$6,2,FALSE)</f>
        <v>ночной</v>
      </c>
      <c r="D32" s="2">
        <f ca="1">VLOOKUP(B32,Тарифы!$A$3:$D$9,VLOOKUP(C32,Тарифы!$G$4:$H$6,2,FALSE),FALSE)</f>
        <v>45000</v>
      </c>
    </row>
    <row r="33" spans="1:4">
      <c r="A33" t="s">
        <v>37</v>
      </c>
      <c r="B33">
        <f t="shared" ca="1" si="0"/>
        <v>8</v>
      </c>
      <c r="C33" s="12" t="str">
        <f ca="1">VLOOKUP(RANDBETWEEN(1,3),Тарифы!$F$4:$G$6,2,FALSE)</f>
        <v>сменный</v>
      </c>
      <c r="D33" s="2">
        <f ca="1">VLOOKUP(B33,Тарифы!$A$3:$D$9,VLOOKUP(C33,Тарифы!$G$4:$H$6,2,FALSE),FALSE)</f>
        <v>40000</v>
      </c>
    </row>
    <row r="34" spans="1:4">
      <c r="A34" t="s">
        <v>6</v>
      </c>
      <c r="B34">
        <f t="shared" ca="1" si="0"/>
        <v>5</v>
      </c>
      <c r="C34" s="12" t="str">
        <f ca="1">VLOOKUP(RANDBETWEEN(1,3),Тарифы!$F$4:$G$6,2,FALSE)</f>
        <v>сменный</v>
      </c>
      <c r="D34" s="2">
        <f ca="1">VLOOKUP(B34,Тарифы!$A$3:$D$9,VLOOKUP(C34,Тарифы!$G$4:$H$6,2,FALSE),FALSE)</f>
        <v>30000</v>
      </c>
    </row>
    <row r="35" spans="1:4">
      <c r="A35" t="s">
        <v>36</v>
      </c>
      <c r="B35">
        <f t="shared" ca="1" si="0"/>
        <v>6</v>
      </c>
      <c r="C35" s="12" t="str">
        <f ca="1">VLOOKUP(RANDBETWEEN(1,3),Тарифы!$F$4:$G$6,2,FALSE)</f>
        <v>сменный</v>
      </c>
      <c r="D35" s="2">
        <f ca="1">VLOOKUP(B35,Тарифы!$A$3:$D$9,VLOOKUP(C35,Тарифы!$G$4:$H$6,2,FALSE),FALSE)</f>
        <v>33500</v>
      </c>
    </row>
    <row r="36" spans="1:4">
      <c r="A36" t="s">
        <v>34</v>
      </c>
      <c r="B36">
        <f t="shared" ca="1" si="0"/>
        <v>3</v>
      </c>
      <c r="C36" s="12" t="str">
        <f ca="1">VLOOKUP(RANDBETWEEN(1,3),Тарифы!$F$4:$G$6,2,FALSE)</f>
        <v>сменный</v>
      </c>
      <c r="D36" s="2">
        <f ca="1">VLOOKUP(B36,Тарифы!$A$3:$D$9,VLOOKUP(C36,Тарифы!$G$4:$H$6,2,FALSE),FALSE)</f>
        <v>23000</v>
      </c>
    </row>
    <row r="37" spans="1:4">
      <c r="A37" t="s">
        <v>18</v>
      </c>
      <c r="B37">
        <f t="shared" ca="1" si="0"/>
        <v>7</v>
      </c>
      <c r="C37" s="12" t="str">
        <f ca="1">VLOOKUP(RANDBETWEEN(1,3),Тарифы!$F$4:$G$6,2,FALSE)</f>
        <v>ночной</v>
      </c>
      <c r="D37" s="2">
        <f ca="1">VLOOKUP(B37,Тарифы!$A$3:$D$9,VLOOKUP(C37,Тарифы!$G$4:$H$6,2,FALSE),FALSE)</f>
        <v>41500</v>
      </c>
    </row>
    <row r="38" spans="1:4">
      <c r="A38" t="s">
        <v>28</v>
      </c>
      <c r="B38">
        <f t="shared" ca="1" si="0"/>
        <v>4</v>
      </c>
      <c r="C38" s="12" t="str">
        <f ca="1">VLOOKUP(RANDBETWEEN(1,3),Тарифы!$F$4:$G$6,2,FALSE)</f>
        <v>5-дневка</v>
      </c>
      <c r="D38" s="2">
        <f ca="1">VLOOKUP(B38,Тарифы!$A$3:$D$9,VLOOKUP(C38,Тарифы!$G$4:$H$6,2,FALSE),FALSE)</f>
        <v>23000</v>
      </c>
    </row>
    <row r="39" spans="1:4">
      <c r="A39" t="s">
        <v>15</v>
      </c>
      <c r="B39">
        <f t="shared" ca="1" si="0"/>
        <v>3</v>
      </c>
      <c r="C39" s="12" t="str">
        <f ca="1">VLOOKUP(RANDBETWEEN(1,3),Тарифы!$F$4:$G$6,2,FALSE)</f>
        <v>5-дневка</v>
      </c>
      <c r="D39" s="2">
        <f ca="1">VLOOKUP(B39,Тарифы!$A$3:$D$9,VLOOKUP(C39,Тарифы!$G$4:$H$6,2,FALSE),FALSE)</f>
        <v>20000</v>
      </c>
    </row>
    <row r="40" spans="1:4">
      <c r="A40" t="s">
        <v>35</v>
      </c>
      <c r="B40">
        <f t="shared" ca="1" si="0"/>
        <v>7</v>
      </c>
      <c r="C40" s="12" t="str">
        <f ca="1">VLOOKUP(RANDBETWEEN(1,3),Тарифы!$F$4:$G$6,2,FALSE)</f>
        <v>ночной</v>
      </c>
      <c r="D40" s="2">
        <f ca="1">VLOOKUP(B40,Тарифы!$A$3:$D$9,VLOOKUP(C40,Тарифы!$G$4:$H$6,2,FALSE),FALSE)</f>
        <v>41500</v>
      </c>
    </row>
  </sheetData>
  <sortState ref="A1:A77">
    <sortCondition ref="A1:A7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E1" sqref="E1:H5"/>
    </sheetView>
  </sheetViews>
  <sheetFormatPr defaultRowHeight="15"/>
  <cols>
    <col min="1" max="1" width="26.42578125" bestFit="1" customWidth="1"/>
    <col min="5" max="5" width="18.85546875" bestFit="1" customWidth="1"/>
    <col min="6" max="6" width="31.85546875" customWidth="1"/>
    <col min="7" max="7" width="9.28515625" customWidth="1"/>
    <col min="8" max="8" width="9.42578125" customWidth="1"/>
  </cols>
  <sheetData>
    <row r="1" spans="1:8">
      <c r="A1" s="6" t="s">
        <v>40</v>
      </c>
      <c r="B1" s="6" t="s">
        <v>41</v>
      </c>
    </row>
    <row r="2" spans="1:8">
      <c r="A2" s="4" t="s">
        <v>44</v>
      </c>
      <c r="B2" s="5">
        <v>2000</v>
      </c>
    </row>
    <row r="3" spans="1:8">
      <c r="A3" s="4" t="s">
        <v>43</v>
      </c>
      <c r="B3" s="5">
        <v>6050</v>
      </c>
    </row>
    <row r="4" spans="1:8">
      <c r="A4" s="4" t="s">
        <v>45</v>
      </c>
      <c r="B4" s="5">
        <v>1570</v>
      </c>
    </row>
    <row r="5" spans="1:8">
      <c r="A5" s="4" t="s">
        <v>46</v>
      </c>
      <c r="B5" s="5">
        <v>2360</v>
      </c>
    </row>
    <row r="6" spans="1:8">
      <c r="H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E26" sqref="E26"/>
    </sheetView>
  </sheetViews>
  <sheetFormatPr defaultRowHeight="15"/>
  <cols>
    <col min="1" max="1" width="18.85546875" bestFit="1" customWidth="1"/>
    <col min="2" max="2" width="34.5703125" customWidth="1"/>
    <col min="3" max="3" width="8.28515625" customWidth="1"/>
    <col min="4" max="4" width="10.42578125" customWidth="1"/>
  </cols>
  <sheetData>
    <row r="1" spans="1:4">
      <c r="A1" t="s">
        <v>42</v>
      </c>
    </row>
    <row r="2" spans="1:4">
      <c r="A2" s="6" t="s">
        <v>40</v>
      </c>
      <c r="B2" s="6" t="s">
        <v>47</v>
      </c>
      <c r="C2" s="6" t="s">
        <v>48</v>
      </c>
      <c r="D2" s="6" t="s">
        <v>49</v>
      </c>
    </row>
    <row r="3" spans="1:4">
      <c r="A3" s="4" t="str">
        <f>Таблица!A3</f>
        <v>портфель кожаный</v>
      </c>
      <c r="B3" s="5">
        <f>VLOOKUP(A3,Таблица!$A$1:$B$5,2,FALSE)</f>
        <v>6050</v>
      </c>
      <c r="C3" s="4">
        <v>2</v>
      </c>
      <c r="D3" s="5">
        <f>B3*C3</f>
        <v>12100</v>
      </c>
    </row>
    <row r="4" spans="1:4">
      <c r="A4" s="4" t="str">
        <f>Таблица!A5</f>
        <v>сумка дорожная</v>
      </c>
      <c r="B4" s="5">
        <f>VLOOKUP(A4,Таблица!$A$1:$B$5,2,FALSE)</f>
        <v>2360</v>
      </c>
      <c r="C4" s="4">
        <v>3</v>
      </c>
      <c r="D4" s="5">
        <f>B4*C4</f>
        <v>7080</v>
      </c>
    </row>
    <row r="5" spans="1:4">
      <c r="A5" s="4" t="s">
        <v>50</v>
      </c>
      <c r="B5" s="5"/>
      <c r="C5" s="4"/>
      <c r="D5" s="5">
        <f>SUM(D3:D4)</f>
        <v>19180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</vt:lpstr>
      <vt:lpstr>Список</vt:lpstr>
      <vt:lpstr>Таблица</vt:lpstr>
      <vt:lpstr>Счет</vt:lpstr>
    </vt:vector>
  </TitlesOfParts>
  <Company>Lanit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2010-09-14T06:14:04Z</dcterms:created>
  <dcterms:modified xsi:type="dcterms:W3CDTF">2010-09-14T07:21:25Z</dcterms:modified>
</cp:coreProperties>
</file>