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 activeTab="1"/>
  </bookViews>
  <sheets>
    <sheet name="Рис. 3" sheetId="2" r:id="rId1"/>
    <sheet name="Рис. 4 и 5" sheetId="3" r:id="rId2"/>
  </sheets>
  <definedNames>
    <definedName name="_xlnm._FilterDatabase" localSheetId="0" hidden="1">'Рис. 3'!$G$3:$H$7</definedName>
  </definedNames>
  <calcPr calcId="125725"/>
</workbook>
</file>

<file path=xl/calcChain.xml><?xml version="1.0" encoding="utf-8"?>
<calcChain xmlns="http://schemas.openxmlformats.org/spreadsheetml/2006/main">
  <c r="J12" i="3"/>
  <c r="H3" l="1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I2"/>
  <c r="J2"/>
  <c r="C9"/>
  <c r="C8"/>
  <c r="C7"/>
  <c r="C6"/>
  <c r="C5"/>
  <c r="C4"/>
  <c r="C3"/>
  <c r="B3"/>
  <c r="D3" s="1"/>
  <c r="D2"/>
  <c r="C2"/>
  <c r="H2" s="1"/>
  <c r="A21" i="2"/>
  <c r="A7"/>
  <c r="B4" i="3" l="1"/>
  <c r="B5" s="1"/>
  <c r="D5" s="1"/>
  <c r="A22" i="2"/>
  <c r="A23" s="1"/>
  <c r="B6" i="3" l="1"/>
  <c r="D4"/>
  <c r="J11"/>
  <c r="B7"/>
  <c r="D6"/>
  <c r="D7" l="1"/>
  <c r="B8"/>
  <c r="B9" l="1"/>
  <c r="D8"/>
  <c r="D15" i="2" l="1"/>
  <c r="D16" l="1"/>
</calcChain>
</file>

<file path=xl/sharedStrings.xml><?xml version="1.0" encoding="utf-8"?>
<sst xmlns="http://schemas.openxmlformats.org/spreadsheetml/2006/main" count="27" uniqueCount="15">
  <si>
    <t>Размер выборки</t>
  </si>
  <si>
    <t>ISBN</t>
  </si>
  <si>
    <t>Год издания</t>
  </si>
  <si>
    <t>Альпина Паблишер</t>
  </si>
  <si>
    <t>Манн, Иванов и Фербер</t>
  </si>
  <si>
    <t>Издательство</t>
  </si>
  <si>
    <t>Год</t>
  </si>
  <si>
    <t>Дельта*</t>
  </si>
  <si>
    <t>Амакс</t>
  </si>
  <si>
    <t>Асредн</t>
  </si>
  <si>
    <t>Амин</t>
  </si>
  <si>
    <t>Нижн. граница</t>
  </si>
  <si>
    <t>Среднее</t>
  </si>
  <si>
    <t>Верх. граница</t>
  </si>
  <si>
    <t>Итого Альпина Паблишер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</si>
</sst>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1" fontId="0" fillId="0" borderId="4" xfId="0" applyNumberForma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1" fontId="0" fillId="0" borderId="5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4" borderId="0" xfId="0" applyFill="1" applyBorder="1"/>
    <xf numFmtId="0" fontId="0" fillId="4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tockChart>
        <c:ser>
          <c:idx val="0"/>
          <c:order val="0"/>
          <c:tx>
            <c:strRef>
              <c:f>'Рис. 4 и 5'!$H$1</c:f>
              <c:strCache>
                <c:ptCount val="1"/>
                <c:pt idx="0">
                  <c:v>Верх. граница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'Рис. 4 и 5'!$B$2:$B$9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2011</c:v>
                </c:pt>
              </c:numCache>
            </c:numRef>
          </c:cat>
          <c:val>
            <c:numRef>
              <c:f>'Рис. 4 и 5'!$H$2:$H$9</c:f>
              <c:numCache>
                <c:formatCode>General</c:formatCode>
                <c:ptCount val="8"/>
                <c:pt idx="0">
                  <c:v>357</c:v>
                </c:pt>
                <c:pt idx="1">
                  <c:v>504</c:v>
                </c:pt>
                <c:pt idx="2">
                  <c:v>666</c:v>
                </c:pt>
                <c:pt idx="3">
                  <c:v>331</c:v>
                </c:pt>
                <c:pt idx="4">
                  <c:v>422</c:v>
                </c:pt>
                <c:pt idx="5">
                  <c:v>1216</c:v>
                </c:pt>
                <c:pt idx="6">
                  <c:v>903</c:v>
                </c:pt>
                <c:pt idx="7">
                  <c:v>222</c:v>
                </c:pt>
              </c:numCache>
            </c:numRef>
          </c:val>
        </c:ser>
        <c:ser>
          <c:idx val="1"/>
          <c:order val="1"/>
          <c:tx>
            <c:strRef>
              <c:f>'Рис. 4 и 5'!$I$1</c:f>
              <c:strCache>
                <c:ptCount val="1"/>
                <c:pt idx="0">
                  <c:v>Нижн. граница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'Рис. 4 и 5'!$B$2:$B$9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2011</c:v>
                </c:pt>
              </c:numCache>
            </c:numRef>
          </c:cat>
          <c:val>
            <c:numRef>
              <c:f>'Рис. 4 и 5'!$I$2:$I$9</c:f>
              <c:numCache>
                <c:formatCode>General</c:formatCode>
                <c:ptCount val="8"/>
                <c:pt idx="0">
                  <c:v>129</c:v>
                </c:pt>
                <c:pt idx="1">
                  <c:v>182</c:v>
                </c:pt>
                <c:pt idx="2">
                  <c:v>86</c:v>
                </c:pt>
                <c:pt idx="3">
                  <c:v>181</c:v>
                </c:pt>
                <c:pt idx="4">
                  <c:v>300</c:v>
                </c:pt>
                <c:pt idx="5">
                  <c:v>335</c:v>
                </c:pt>
                <c:pt idx="6">
                  <c:v>326</c:v>
                </c:pt>
                <c:pt idx="7">
                  <c:v>80</c:v>
                </c:pt>
              </c:numCache>
            </c:numRef>
          </c:val>
        </c:ser>
        <c:ser>
          <c:idx val="2"/>
          <c:order val="2"/>
          <c:tx>
            <c:strRef>
              <c:f>'Рис. 4 и 5'!$J$1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'Рис. 4 и 5'!$B$2:$B$9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2011</c:v>
                </c:pt>
              </c:numCache>
            </c:numRef>
          </c:cat>
          <c:val>
            <c:numRef>
              <c:f>'Рис. 4 и 5'!$J$2:$J$9</c:f>
              <c:numCache>
                <c:formatCode>General</c:formatCode>
                <c:ptCount val="8"/>
                <c:pt idx="0">
                  <c:v>179</c:v>
                </c:pt>
                <c:pt idx="1">
                  <c:v>252</c:v>
                </c:pt>
                <c:pt idx="2">
                  <c:v>141</c:v>
                </c:pt>
                <c:pt idx="3">
                  <c:v>218</c:v>
                </c:pt>
                <c:pt idx="4">
                  <c:v>338</c:v>
                </c:pt>
                <c:pt idx="5">
                  <c:v>487</c:v>
                </c:pt>
                <c:pt idx="6">
                  <c:v>452</c:v>
                </c:pt>
                <c:pt idx="7">
                  <c:v>111</c:v>
                </c:pt>
              </c:numCache>
            </c:numRef>
          </c:val>
        </c:ser>
        <c:hiLowLines/>
        <c:axId val="172545536"/>
        <c:axId val="172547072"/>
      </c:stockChart>
      <c:catAx>
        <c:axId val="172545536"/>
        <c:scaling>
          <c:orientation val="minMax"/>
        </c:scaling>
        <c:axPos val="b"/>
        <c:numFmt formatCode="General" sourceLinked="1"/>
        <c:tickLblPos val="nextTo"/>
        <c:crossAx val="172547072"/>
        <c:crosses val="autoZero"/>
        <c:auto val="1"/>
        <c:lblAlgn val="ctr"/>
        <c:lblOffset val="100"/>
      </c:catAx>
      <c:valAx>
        <c:axId val="172547072"/>
        <c:scaling>
          <c:orientation val="minMax"/>
          <c:max val="800"/>
        </c:scaling>
        <c:axPos val="l"/>
        <c:majorGridlines/>
        <c:numFmt formatCode="General" sourceLinked="1"/>
        <c:tickLblPos val="nextTo"/>
        <c:crossAx val="172545536"/>
        <c:crosses val="autoZero"/>
        <c:crossBetween val="between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13</xdr:row>
      <xdr:rowOff>133350</xdr:rowOff>
    </xdr:from>
    <xdr:to>
      <xdr:col>8</xdr:col>
      <xdr:colOff>590550</xdr:colOff>
      <xdr:row>25</xdr:row>
      <xdr:rowOff>123825</xdr:rowOff>
    </xdr:to>
    <xdr:sp macro="" textlink="">
      <xdr:nvSpPr>
        <xdr:cNvPr id="6" name="Прямоугольник 5"/>
        <xdr:cNvSpPr/>
      </xdr:nvSpPr>
      <xdr:spPr>
        <a:xfrm>
          <a:off x="6410325" y="2609850"/>
          <a:ext cx="514350" cy="2276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409575</xdr:colOff>
      <xdr:row>13</xdr:row>
      <xdr:rowOff>142875</xdr:rowOff>
    </xdr:from>
    <xdr:to>
      <xdr:col>8</xdr:col>
      <xdr:colOff>66676</xdr:colOff>
      <xdr:row>25</xdr:row>
      <xdr:rowOff>123825</xdr:rowOff>
    </xdr:to>
    <xdr:sp macro="" textlink="">
      <xdr:nvSpPr>
        <xdr:cNvPr id="5" name="Прямоугольник 4"/>
        <xdr:cNvSpPr/>
      </xdr:nvSpPr>
      <xdr:spPr>
        <a:xfrm>
          <a:off x="2867025" y="2619375"/>
          <a:ext cx="3533776" cy="22669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571499</xdr:colOff>
      <xdr:row>13</xdr:row>
      <xdr:rowOff>0</xdr:rowOff>
    </xdr:from>
    <xdr:to>
      <xdr:col>8</xdr:col>
      <xdr:colOff>742949</xdr:colOff>
      <xdr:row>27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13</xdr:row>
      <xdr:rowOff>142876</xdr:rowOff>
    </xdr:from>
    <xdr:to>
      <xdr:col>6</xdr:col>
      <xdr:colOff>533400</xdr:colOff>
      <xdr:row>15</xdr:row>
      <xdr:rowOff>38100</xdr:rowOff>
    </xdr:to>
    <xdr:sp macro="" textlink="">
      <xdr:nvSpPr>
        <xdr:cNvPr id="7" name="TextBox 6"/>
        <xdr:cNvSpPr txBox="1"/>
      </xdr:nvSpPr>
      <xdr:spPr>
        <a:xfrm>
          <a:off x="3895725" y="2619376"/>
          <a:ext cx="1400175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ru-RU" sz="1100"/>
            <a:t>Альпина Паблишер</a:t>
          </a:r>
        </a:p>
      </xdr:txBody>
    </xdr:sp>
    <xdr:clientData/>
  </xdr:twoCellAnchor>
  <xdr:twoCellAnchor>
    <xdr:from>
      <xdr:col>8</xdr:col>
      <xdr:colOff>204788</xdr:colOff>
      <xdr:row>13</xdr:row>
      <xdr:rowOff>147637</xdr:rowOff>
    </xdr:from>
    <xdr:to>
      <xdr:col>8</xdr:col>
      <xdr:colOff>481012</xdr:colOff>
      <xdr:row>21</xdr:row>
      <xdr:rowOff>152400</xdr:rowOff>
    </xdr:to>
    <xdr:sp macro="" textlink="">
      <xdr:nvSpPr>
        <xdr:cNvPr id="8" name="TextBox 7"/>
        <xdr:cNvSpPr txBox="1"/>
      </xdr:nvSpPr>
      <xdr:spPr>
        <a:xfrm rot="16200000">
          <a:off x="5912643" y="3250407"/>
          <a:ext cx="1528763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ru-RU" sz="1100"/>
            <a:t>Манн, Иванов</a:t>
          </a:r>
          <a:r>
            <a:rPr lang="ru-RU" sz="1100" baseline="0"/>
            <a:t> и Фербер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>
      <selection activeCell="G29" sqref="G29"/>
    </sheetView>
  </sheetViews>
  <sheetFormatPr defaultRowHeight="15"/>
  <cols>
    <col min="1" max="2" width="12.7109375" customWidth="1"/>
    <col min="3" max="3" width="3.7109375" customWidth="1"/>
    <col min="4" max="5" width="12.7109375" customWidth="1"/>
    <col min="7" max="8" width="12.7109375" customWidth="1"/>
    <col min="9" max="9" width="9.28515625" bestFit="1" customWidth="1"/>
    <col min="10" max="10" width="23.28515625" bestFit="1" customWidth="1"/>
    <col min="13" max="13" width="16.28515625" bestFit="1" customWidth="1"/>
  </cols>
  <sheetData>
    <row r="1" spans="1:8">
      <c r="A1" s="27" t="s">
        <v>3</v>
      </c>
      <c r="B1" s="28"/>
      <c r="C1" s="28"/>
      <c r="D1" s="28"/>
      <c r="E1" s="29"/>
      <c r="G1" s="25" t="s">
        <v>4</v>
      </c>
      <c r="H1" s="26"/>
    </row>
    <row r="2" spans="1:8">
      <c r="A2" s="3" t="s">
        <v>2</v>
      </c>
      <c r="B2" s="4" t="s">
        <v>1</v>
      </c>
      <c r="C2" s="19"/>
      <c r="D2" s="4" t="s">
        <v>2</v>
      </c>
      <c r="E2" s="6" t="s">
        <v>1</v>
      </c>
      <c r="G2" s="3" t="s">
        <v>2</v>
      </c>
      <c r="H2" s="6" t="s">
        <v>1</v>
      </c>
    </row>
    <row r="3" spans="1:8">
      <c r="A3" s="7">
        <v>2005</v>
      </c>
      <c r="B3" s="8">
        <v>127</v>
      </c>
      <c r="C3" s="19"/>
      <c r="D3" s="9">
        <v>2009</v>
      </c>
      <c r="E3" s="10">
        <v>832</v>
      </c>
      <c r="G3" s="13">
        <v>2011</v>
      </c>
      <c r="H3" s="11">
        <v>139</v>
      </c>
    </row>
    <row r="4" spans="1:8">
      <c r="A4" s="7">
        <v>2005</v>
      </c>
      <c r="B4" s="8">
        <v>168</v>
      </c>
      <c r="C4" s="19"/>
      <c r="D4" s="9">
        <v>2009</v>
      </c>
      <c r="E4" s="10">
        <v>943</v>
      </c>
      <c r="G4" s="13">
        <v>2011</v>
      </c>
      <c r="H4" s="11">
        <v>140</v>
      </c>
    </row>
    <row r="5" spans="1:8">
      <c r="A5" s="7">
        <v>2005</v>
      </c>
      <c r="B5" s="8">
        <v>193</v>
      </c>
      <c r="C5" s="19"/>
      <c r="D5" s="9">
        <v>2009</v>
      </c>
      <c r="E5" s="10">
        <v>970</v>
      </c>
      <c r="G5" s="13">
        <v>2011</v>
      </c>
      <c r="H5" s="11">
        <v>155</v>
      </c>
    </row>
    <row r="6" spans="1:8">
      <c r="A6" s="7">
        <v>2005</v>
      </c>
      <c r="B6" s="8">
        <v>203</v>
      </c>
      <c r="C6" s="19"/>
      <c r="D6" s="9">
        <v>2009</v>
      </c>
      <c r="E6" s="10">
        <v>1006</v>
      </c>
      <c r="G6" s="13">
        <v>2011</v>
      </c>
      <c r="H6" s="11">
        <v>177</v>
      </c>
    </row>
    <row r="7" spans="1:8">
      <c r="A7" s="7">
        <f>A6</f>
        <v>2005</v>
      </c>
      <c r="B7" s="8">
        <v>246</v>
      </c>
      <c r="C7" s="19"/>
      <c r="D7" s="9">
        <v>2009</v>
      </c>
      <c r="E7" s="10">
        <v>1011</v>
      </c>
      <c r="G7" s="14">
        <v>2011</v>
      </c>
      <c r="H7" s="18">
        <v>213</v>
      </c>
    </row>
    <row r="8" spans="1:8">
      <c r="A8" s="7">
        <v>2006</v>
      </c>
      <c r="B8" s="8">
        <v>277</v>
      </c>
      <c r="C8" s="19"/>
      <c r="D8" s="9">
        <v>2009</v>
      </c>
      <c r="E8" s="10">
        <v>1013</v>
      </c>
    </row>
    <row r="9" spans="1:8">
      <c r="A9" s="7">
        <v>2006</v>
      </c>
      <c r="B9" s="8">
        <v>322</v>
      </c>
      <c r="C9" s="19"/>
      <c r="D9" s="9">
        <v>2009</v>
      </c>
      <c r="E9" s="10">
        <v>1019</v>
      </c>
    </row>
    <row r="10" spans="1:8">
      <c r="A10" s="7">
        <v>2006</v>
      </c>
      <c r="B10" s="8">
        <v>373</v>
      </c>
      <c r="C10" s="19"/>
      <c r="D10" s="9">
        <v>2009</v>
      </c>
      <c r="E10" s="10">
        <v>1030</v>
      </c>
    </row>
    <row r="11" spans="1:8">
      <c r="A11" s="7">
        <v>2006</v>
      </c>
      <c r="B11" s="8">
        <v>383</v>
      </c>
      <c r="C11" s="19"/>
      <c r="D11" s="9">
        <v>2009</v>
      </c>
      <c r="E11" s="10">
        <v>1031</v>
      </c>
    </row>
    <row r="12" spans="1:8">
      <c r="A12" s="7">
        <v>2006</v>
      </c>
      <c r="B12" s="8">
        <v>445</v>
      </c>
      <c r="C12" s="19"/>
      <c r="D12" s="9">
        <v>2009</v>
      </c>
      <c r="E12" s="10">
        <v>1032</v>
      </c>
    </row>
    <row r="13" spans="1:8">
      <c r="A13" s="7">
        <v>2007</v>
      </c>
      <c r="B13" s="8">
        <v>507</v>
      </c>
      <c r="C13" s="19"/>
      <c r="D13" s="9">
        <v>2009</v>
      </c>
      <c r="E13" s="10">
        <v>1047</v>
      </c>
    </row>
    <row r="14" spans="1:8">
      <c r="A14" s="7">
        <v>2007</v>
      </c>
      <c r="B14" s="8">
        <v>537</v>
      </c>
      <c r="C14" s="19"/>
      <c r="D14" s="9">
        <v>2009</v>
      </c>
      <c r="E14" s="10">
        <v>1068</v>
      </c>
    </row>
    <row r="15" spans="1:8">
      <c r="A15" s="7">
        <v>2007</v>
      </c>
      <c r="B15" s="8">
        <v>581</v>
      </c>
      <c r="C15" s="19"/>
      <c r="D15" s="9">
        <f>D14</f>
        <v>2009</v>
      </c>
      <c r="E15" s="10">
        <v>1075</v>
      </c>
    </row>
    <row r="16" spans="1:8">
      <c r="A16" s="7">
        <v>2008</v>
      </c>
      <c r="B16" s="8">
        <v>819</v>
      </c>
      <c r="C16" s="19"/>
      <c r="D16" s="9">
        <f>D15</f>
        <v>2009</v>
      </c>
      <c r="E16" s="11">
        <v>1123</v>
      </c>
    </row>
    <row r="17" spans="1:9">
      <c r="A17" s="7">
        <v>2008</v>
      </c>
      <c r="B17" s="8">
        <v>833</v>
      </c>
      <c r="C17" s="19"/>
      <c r="D17" s="9">
        <v>2010</v>
      </c>
      <c r="E17" s="12">
        <v>996</v>
      </c>
    </row>
    <row r="18" spans="1:9">
      <c r="A18" s="7">
        <v>2008</v>
      </c>
      <c r="B18" s="8">
        <v>848</v>
      </c>
      <c r="C18" s="19"/>
      <c r="D18" s="9">
        <v>2010</v>
      </c>
      <c r="E18" s="10">
        <v>1147</v>
      </c>
    </row>
    <row r="19" spans="1:9">
      <c r="A19" s="7">
        <v>2008</v>
      </c>
      <c r="B19" s="8">
        <v>849</v>
      </c>
      <c r="C19" s="19"/>
      <c r="D19" s="5">
        <v>2010</v>
      </c>
      <c r="E19" s="10">
        <v>1166</v>
      </c>
    </row>
    <row r="20" spans="1:9">
      <c r="A20" s="7">
        <v>2008</v>
      </c>
      <c r="B20" s="8">
        <v>879</v>
      </c>
      <c r="C20" s="19"/>
      <c r="D20" s="9">
        <v>2010</v>
      </c>
      <c r="E20" s="12">
        <v>1300</v>
      </c>
    </row>
    <row r="21" spans="1:9">
      <c r="A21" s="7">
        <f>A20</f>
        <v>2008</v>
      </c>
      <c r="B21" s="8">
        <v>939</v>
      </c>
      <c r="C21" s="19"/>
      <c r="D21" s="9">
        <v>2011</v>
      </c>
      <c r="E21" s="10">
        <v>1483</v>
      </c>
    </row>
    <row r="22" spans="1:9">
      <c r="A22" s="7">
        <f>A21</f>
        <v>2008</v>
      </c>
      <c r="B22" s="5">
        <v>942</v>
      </c>
      <c r="C22" s="19"/>
      <c r="D22" s="9">
        <v>2011</v>
      </c>
      <c r="E22" s="10">
        <v>1631</v>
      </c>
    </row>
    <row r="23" spans="1:9">
      <c r="A23" s="7">
        <f>A22</f>
        <v>2008</v>
      </c>
      <c r="B23" s="8">
        <v>993</v>
      </c>
      <c r="C23" s="19"/>
      <c r="D23" s="9">
        <v>2011</v>
      </c>
      <c r="E23" s="10">
        <v>1635</v>
      </c>
    </row>
    <row r="24" spans="1:9">
      <c r="A24" s="13"/>
      <c r="B24" s="5"/>
      <c r="C24" s="19"/>
      <c r="D24" s="9">
        <v>2011</v>
      </c>
      <c r="E24" s="10">
        <v>1667</v>
      </c>
    </row>
    <row r="25" spans="1:9">
      <c r="A25" s="13"/>
      <c r="B25" s="5"/>
      <c r="C25" s="19"/>
      <c r="D25" s="9">
        <v>2011</v>
      </c>
      <c r="E25" s="10">
        <v>1784</v>
      </c>
    </row>
    <row r="26" spans="1:9">
      <c r="A26" s="14"/>
      <c r="B26" s="15"/>
      <c r="C26" s="20"/>
      <c r="D26" s="16">
        <v>2012</v>
      </c>
      <c r="E26" s="17">
        <v>1793</v>
      </c>
    </row>
    <row r="27" spans="1:9">
      <c r="I27" s="2"/>
    </row>
  </sheetData>
  <sortState ref="A3:B47">
    <sortCondition ref="A3:A47"/>
    <sortCondition ref="B3:B47"/>
  </sortState>
  <mergeCells count="2">
    <mergeCell ref="G1:H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N26" sqref="N26"/>
    </sheetView>
  </sheetViews>
  <sheetFormatPr defaultRowHeight="15"/>
  <cols>
    <col min="1" max="1" width="23.28515625" bestFit="1" customWidth="1"/>
    <col min="2" max="2" width="5" bestFit="1" customWidth="1"/>
    <col min="3" max="3" width="8.5703125" bestFit="1" customWidth="1"/>
    <col min="4" max="4" width="16.28515625" bestFit="1" customWidth="1"/>
    <col min="8" max="8" width="14.42578125" bestFit="1" customWidth="1"/>
    <col min="9" max="9" width="11.28515625" customWidth="1"/>
    <col min="10" max="10" width="13.85546875" bestFit="1" customWidth="1"/>
  </cols>
  <sheetData>
    <row r="1" spans="1:10">
      <c r="A1" s="4" t="s">
        <v>5</v>
      </c>
      <c r="B1" s="4" t="s">
        <v>6</v>
      </c>
      <c r="C1" s="4" t="s">
        <v>7</v>
      </c>
      <c r="D1" s="4" t="s">
        <v>0</v>
      </c>
      <c r="E1" s="22" t="s">
        <v>8</v>
      </c>
      <c r="F1" s="22" t="s">
        <v>10</v>
      </c>
      <c r="G1" s="22" t="s">
        <v>9</v>
      </c>
      <c r="H1" s="22" t="s">
        <v>13</v>
      </c>
      <c r="I1" s="22" t="s">
        <v>11</v>
      </c>
      <c r="J1" s="22" t="s">
        <v>12</v>
      </c>
    </row>
    <row r="2" spans="1:10">
      <c r="A2" s="5" t="s">
        <v>3</v>
      </c>
      <c r="B2" s="4">
        <v>2005</v>
      </c>
      <c r="C2" s="4">
        <f>'Рис. 3'!B7-'Рис. 3'!B3</f>
        <v>119</v>
      </c>
      <c r="D2" s="4">
        <f>COUNTIF('Рис. 3'!$A$3:$D$26,B2)</f>
        <v>5</v>
      </c>
      <c r="E2">
        <v>2</v>
      </c>
      <c r="F2" s="23">
        <v>0.08</v>
      </c>
      <c r="G2">
        <v>0.5</v>
      </c>
      <c r="H2">
        <f>ROUNDUP((E2+1)*$C2,0)</f>
        <v>357</v>
      </c>
      <c r="I2">
        <f t="shared" ref="I2:J2" si="0">ROUNDUP((F2+1)*$C2,0)</f>
        <v>129</v>
      </c>
      <c r="J2">
        <f t="shared" si="0"/>
        <v>179</v>
      </c>
    </row>
    <row r="3" spans="1:10">
      <c r="A3" s="5" t="s">
        <v>3</v>
      </c>
      <c r="B3" s="4">
        <f t="shared" ref="B3:B8" si="1">B2+1</f>
        <v>2006</v>
      </c>
      <c r="C3" s="4">
        <f>'Рис. 3'!B12-'Рис. 3'!B8</f>
        <v>168</v>
      </c>
      <c r="D3" s="4">
        <f>COUNTIF('Рис. 3'!$A$3:$D$26,B3)</f>
        <v>5</v>
      </c>
      <c r="E3">
        <v>2</v>
      </c>
      <c r="F3">
        <v>0.08</v>
      </c>
      <c r="G3">
        <v>0.5</v>
      </c>
      <c r="H3">
        <f t="shared" ref="H3:H9" si="2">ROUNDUP((E3+1)*$C3,0)</f>
        <v>504</v>
      </c>
      <c r="I3">
        <f t="shared" ref="I3:I9" si="3">ROUNDUP((F3+1)*$C3,0)</f>
        <v>182</v>
      </c>
      <c r="J3">
        <f t="shared" ref="J3:J9" si="4">ROUNDUP((G3+1)*$C3,0)</f>
        <v>252</v>
      </c>
    </row>
    <row r="4" spans="1:10">
      <c r="A4" s="5" t="s">
        <v>3</v>
      </c>
      <c r="B4" s="4">
        <f t="shared" si="1"/>
        <v>2007</v>
      </c>
      <c r="C4" s="4">
        <f>'Рис. 3'!B15-'Рис. 3'!B13</f>
        <v>74</v>
      </c>
      <c r="D4" s="4">
        <f>COUNTIF('Рис. 3'!$A$3:$D$26,B4)</f>
        <v>3</v>
      </c>
      <c r="E4">
        <v>8</v>
      </c>
      <c r="F4">
        <v>0.16</v>
      </c>
      <c r="G4">
        <v>0.9</v>
      </c>
      <c r="H4">
        <f t="shared" si="2"/>
        <v>666</v>
      </c>
      <c r="I4">
        <f t="shared" si="3"/>
        <v>86</v>
      </c>
      <c r="J4">
        <f t="shared" si="4"/>
        <v>141</v>
      </c>
    </row>
    <row r="5" spans="1:10">
      <c r="A5" s="5" t="s">
        <v>3</v>
      </c>
      <c r="B5" s="4">
        <f t="shared" si="1"/>
        <v>2008</v>
      </c>
      <c r="C5" s="4">
        <f>'Рис. 3'!B23-'Рис. 3'!B16</f>
        <v>174</v>
      </c>
      <c r="D5" s="4">
        <f>COUNTIF('Рис. 3'!$A$3:$D$26,B5)</f>
        <v>8</v>
      </c>
      <c r="E5">
        <v>0.9</v>
      </c>
      <c r="F5">
        <v>0.04</v>
      </c>
      <c r="G5">
        <v>0.25</v>
      </c>
      <c r="H5">
        <f t="shared" si="2"/>
        <v>331</v>
      </c>
      <c r="I5">
        <f t="shared" si="3"/>
        <v>181</v>
      </c>
      <c r="J5">
        <f t="shared" si="4"/>
        <v>218</v>
      </c>
    </row>
    <row r="6" spans="1:10">
      <c r="A6" s="5" t="s">
        <v>3</v>
      </c>
      <c r="B6" s="4">
        <f t="shared" si="1"/>
        <v>2009</v>
      </c>
      <c r="C6" s="4">
        <f>'Рис. 3'!E16-'Рис. 3'!E3</f>
        <v>291</v>
      </c>
      <c r="D6" s="4">
        <f>COUNTIF('Рис. 3'!$A$3:$D$26,B6)</f>
        <v>14</v>
      </c>
      <c r="E6">
        <v>0.45</v>
      </c>
      <c r="F6">
        <v>0.03</v>
      </c>
      <c r="G6">
        <v>0.16</v>
      </c>
      <c r="H6">
        <f t="shared" si="2"/>
        <v>422</v>
      </c>
      <c r="I6">
        <f t="shared" si="3"/>
        <v>300</v>
      </c>
      <c r="J6">
        <f t="shared" si="4"/>
        <v>338</v>
      </c>
    </row>
    <row r="7" spans="1:10">
      <c r="A7" s="5" t="s">
        <v>3</v>
      </c>
      <c r="B7" s="4">
        <f t="shared" si="1"/>
        <v>2010</v>
      </c>
      <c r="C7" s="21">
        <f>'Рис. 3'!E20-'Рис. 3'!E17</f>
        <v>304</v>
      </c>
      <c r="D7" s="4">
        <f>COUNTIF('Рис. 3'!$A$3:$D$26,B7)</f>
        <v>4</v>
      </c>
      <c r="E7">
        <v>3</v>
      </c>
      <c r="F7">
        <v>0.1</v>
      </c>
      <c r="G7">
        <v>0.6</v>
      </c>
      <c r="H7">
        <f t="shared" si="2"/>
        <v>1216</v>
      </c>
      <c r="I7">
        <f t="shared" si="3"/>
        <v>335</v>
      </c>
      <c r="J7">
        <f t="shared" si="4"/>
        <v>487</v>
      </c>
    </row>
    <row r="8" spans="1:10">
      <c r="A8" s="5" t="s">
        <v>3</v>
      </c>
      <c r="B8" s="4">
        <f t="shared" si="1"/>
        <v>2011</v>
      </c>
      <c r="C8" s="4">
        <f>'Рис. 3'!E25-'Рис. 3'!E21</f>
        <v>301</v>
      </c>
      <c r="D8" s="4">
        <f>COUNTIF('Рис. 3'!$A$3:$D$26,B8)</f>
        <v>5</v>
      </c>
      <c r="E8">
        <v>2</v>
      </c>
      <c r="F8">
        <v>0.08</v>
      </c>
      <c r="G8">
        <v>0.5</v>
      </c>
      <c r="H8">
        <f t="shared" si="2"/>
        <v>903</v>
      </c>
      <c r="I8">
        <f t="shared" si="3"/>
        <v>326</v>
      </c>
      <c r="J8">
        <f t="shared" si="4"/>
        <v>452</v>
      </c>
    </row>
    <row r="9" spans="1:10">
      <c r="A9" s="5" t="s">
        <v>4</v>
      </c>
      <c r="B9" s="4">
        <f>B8</f>
        <v>2011</v>
      </c>
      <c r="C9" s="4">
        <f>'Рис. 3'!H7-'Рис. 3'!H3</f>
        <v>74</v>
      </c>
      <c r="D9" s="4">
        <v>5</v>
      </c>
      <c r="E9">
        <v>2</v>
      </c>
      <c r="F9">
        <v>0.08</v>
      </c>
      <c r="G9">
        <v>0.5</v>
      </c>
      <c r="H9">
        <f t="shared" si="2"/>
        <v>222</v>
      </c>
      <c r="I9">
        <f t="shared" si="3"/>
        <v>80</v>
      </c>
      <c r="J9">
        <f t="shared" si="4"/>
        <v>111</v>
      </c>
    </row>
    <row r="11" spans="1:10">
      <c r="I11" s="1" t="s">
        <v>14</v>
      </c>
      <c r="J11">
        <f>SUM(J2:J8)</f>
        <v>2067</v>
      </c>
    </row>
    <row r="12" spans="1:10">
      <c r="J12" s="30">
        <f>(J11-'Рис. 3'!E26)/'Рис. 3'!E26</f>
        <v>0.15281650864472951</v>
      </c>
    </row>
    <row r="19" spans="10:10">
      <c r="J19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3</vt:lpstr>
      <vt:lpstr>Рис. 4 и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2012-05-01T14:40:23Z</dcterms:created>
  <dcterms:modified xsi:type="dcterms:W3CDTF">2012-05-02T06:28:02Z</dcterms:modified>
</cp:coreProperties>
</file>