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3.01 Множественная регрессия\"/>
    </mc:Choice>
  </mc:AlternateContent>
  <bookViews>
    <workbookView xWindow="0" yWindow="0" windowWidth="24000" windowHeight="9885" activeTab="7"/>
  </bookViews>
  <sheets>
    <sheet name="Рис. 1" sheetId="2" r:id="rId1"/>
    <sheet name="Рис. 3" sheetId="3" r:id="rId2"/>
    <sheet name="Рис. 4" sheetId="4" r:id="rId3"/>
    <sheet name="Рис. 5" sheetId="5" r:id="rId4"/>
    <sheet name="Рис. 9" sheetId="6" r:id="rId5"/>
    <sheet name="рис. 11" sheetId="7" r:id="rId6"/>
    <sheet name="рис. 12" sheetId="8" r:id="rId7"/>
    <sheet name="рис. 13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8" i="9"/>
  <c r="E8" i="9" s="1"/>
  <c r="D7" i="9"/>
  <c r="E7" i="9" s="1"/>
  <c r="D6" i="9"/>
  <c r="E6" i="9" s="1"/>
  <c r="D5" i="9"/>
  <c r="E5" i="9" s="1"/>
  <c r="D4" i="9"/>
  <c r="E4" i="9" s="1"/>
  <c r="D3" i="9"/>
  <c r="E3" i="9" s="1"/>
  <c r="D2" i="9"/>
  <c r="E2" i="9" s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2" i="8"/>
  <c r="D22" i="3" l="1"/>
  <c r="D23" i="3" l="1"/>
  <c r="D21" i="3"/>
  <c r="F9" i="3"/>
</calcChain>
</file>

<file path=xl/sharedStrings.xml><?xml version="1.0" encoding="utf-8"?>
<sst xmlns="http://schemas.openxmlformats.org/spreadsheetml/2006/main" count="187" uniqueCount="47">
  <si>
    <t>Цена</t>
  </si>
  <si>
    <t>Магазин</t>
  </si>
  <si>
    <t>Расходы на рекламу</t>
  </si>
  <si>
    <t>Объем продаж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</si>
  <si>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</si>
  <si>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</si>
  <si>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</si>
  <si>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</si>
  <si>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</si>
  <si>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</si>
  <si>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</si>
  <si>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</si>
  <si>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</si>
  <si>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</si>
  <si>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</si>
  <si>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</si>
  <si>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</si>
  <si>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</si>
  <si>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</si>
  <si>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</si>
  <si>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</si>
  <si>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</si>
  <si>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</si>
  <si>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</si>
  <si>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</si>
  <si>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Анализ продаж батончиков OmniPower</t>
  </si>
  <si>
    <t>Коэффици-енты</t>
  </si>
  <si>
    <t>ВЫВОД ИТОГОВ</t>
  </si>
  <si>
    <t>ВЫВОД ОСТАТКА</t>
  </si>
  <si>
    <t>Наблюдение</t>
  </si>
  <si>
    <t>Предсказанное Объем продаж</t>
  </si>
  <si>
    <t>Остатки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</si>
  <si>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U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</si>
  <si>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L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</si>
  <si>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U</t>
    </r>
  </si>
  <si>
    <t>p(t)</t>
  </si>
  <si>
    <r>
      <t>ВЫВОД ИТОГОВ X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</si>
  <si>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ВЫВОД ИТОГОВ X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</si>
  <si>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Объемы продаж и затраты на рекламу</t>
  </si>
  <si>
    <t>Объемы продаж и цены</t>
  </si>
  <si>
    <t>Да</t>
  </si>
  <si>
    <t>Нет</t>
  </si>
  <si>
    <t>Дом</t>
  </si>
  <si>
    <t>Цена, тыс. долл.</t>
  </si>
  <si>
    <t>Размер, тыс. кв. футов</t>
  </si>
  <si>
    <t>Наличие камина</t>
  </si>
  <si>
    <t>Размер*Камин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</si>
</sst>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"/>
    <numFmt numFmtId="166" formatCode="0.000"/>
    <numFmt numFmtId="167" formatCode="0.0"/>
    <numFmt numFmtId="168" formatCode="#,##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3" fontId="0" fillId="0" borderId="0" xfId="0" applyNumberFormat="1" applyFill="1" applyBorder="1" applyAlignment="1"/>
    <xf numFmtId="3" fontId="0" fillId="0" borderId="2" xfId="0" applyNumberFormat="1" applyFill="1" applyBorder="1" applyAlignment="1"/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/>
    <xf numFmtId="167" fontId="0" fillId="0" borderId="2" xfId="0" applyNumberFormat="1" applyFill="1" applyBorder="1" applyAlignmen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2" fontId="0" fillId="0" borderId="0" xfId="0" applyNumberFormat="1" applyFill="1" applyBorder="1" applyAlignment="1"/>
    <xf numFmtId="4" fontId="0" fillId="0" borderId="0" xfId="0" applyNumberFormat="1" applyFill="1" applyBorder="1" applyAlignment="1"/>
    <xf numFmtId="168" fontId="0" fillId="0" borderId="0" xfId="0" applyNumberFormat="1" applyFill="1" applyBorder="1" applyAlignment="1"/>
    <xf numFmtId="0" fontId="0" fillId="0" borderId="3" xfId="0" applyBorder="1"/>
    <xf numFmtId="0" fontId="0" fillId="0" borderId="3" xfId="0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3" xfId="0" applyNumberFormat="1" applyBorder="1"/>
    <xf numFmtId="166" fontId="0" fillId="0" borderId="0" xfId="0" applyNumberFormat="1" applyFill="1" applyBorder="1" applyAlignment="1"/>
    <xf numFmtId="166" fontId="0" fillId="0" borderId="2" xfId="0" applyNumberFormat="1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4'!$C$3</c:f>
              <c:strCache>
                <c:ptCount val="1"/>
                <c:pt idx="0">
                  <c:v>Остатки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4'!$B$4:$B$37</c:f>
              <c:numCache>
                <c:formatCode>0.0</c:formatCode>
                <c:ptCount val="34"/>
                <c:pt idx="0">
                  <c:v>3420.3095238095243</c:v>
                </c:pt>
                <c:pt idx="1">
                  <c:v>3420.3095238095243</c:v>
                </c:pt>
                <c:pt idx="2">
                  <c:v>3420.3095238095243</c:v>
                </c:pt>
                <c:pt idx="3">
                  <c:v>3420.3095238095243</c:v>
                </c:pt>
                <c:pt idx="4">
                  <c:v>4142.9211309523816</c:v>
                </c:pt>
                <c:pt idx="5">
                  <c:v>4142.9211309523816</c:v>
                </c:pt>
                <c:pt idx="6">
                  <c:v>4142.9211309523816</c:v>
                </c:pt>
                <c:pt idx="7">
                  <c:v>4142.9211309523816</c:v>
                </c:pt>
                <c:pt idx="8">
                  <c:v>4865.5327380952385</c:v>
                </c:pt>
                <c:pt idx="9">
                  <c:v>4865.5327380952385</c:v>
                </c:pt>
                <c:pt idx="10">
                  <c:v>4865.5327380952385</c:v>
                </c:pt>
                <c:pt idx="11">
                  <c:v>4865.5327380952385</c:v>
                </c:pt>
                <c:pt idx="12">
                  <c:v>2355.9627976190477</c:v>
                </c:pt>
                <c:pt idx="13">
                  <c:v>2355.9627976190477</c:v>
                </c:pt>
                <c:pt idx="14">
                  <c:v>2355.9627976190477</c:v>
                </c:pt>
                <c:pt idx="15">
                  <c:v>2355.9627976190477</c:v>
                </c:pt>
                <c:pt idx="16">
                  <c:v>3078.5744047619046</c:v>
                </c:pt>
                <c:pt idx="17">
                  <c:v>3078.5744047619046</c:v>
                </c:pt>
                <c:pt idx="18">
                  <c:v>3078.5744047619046</c:v>
                </c:pt>
                <c:pt idx="19">
                  <c:v>3078.5744047619046</c:v>
                </c:pt>
                <c:pt idx="20">
                  <c:v>3801.1860119047615</c:v>
                </c:pt>
                <c:pt idx="21">
                  <c:v>3801.1860119047615</c:v>
                </c:pt>
                <c:pt idx="22">
                  <c:v>3801.1860119047615</c:v>
                </c:pt>
                <c:pt idx="23">
                  <c:v>3801.1860119047615</c:v>
                </c:pt>
                <c:pt idx="24">
                  <c:v>1291.6160714285706</c:v>
                </c:pt>
                <c:pt idx="25">
                  <c:v>1291.6160714285706</c:v>
                </c:pt>
                <c:pt idx="26">
                  <c:v>1291.6160714285706</c:v>
                </c:pt>
                <c:pt idx="27">
                  <c:v>1291.6160714285706</c:v>
                </c:pt>
                <c:pt idx="28">
                  <c:v>2014.2276785714275</c:v>
                </c:pt>
                <c:pt idx="29">
                  <c:v>2014.2276785714275</c:v>
                </c:pt>
                <c:pt idx="30">
                  <c:v>2014.2276785714275</c:v>
                </c:pt>
                <c:pt idx="31">
                  <c:v>2014.2276785714275</c:v>
                </c:pt>
                <c:pt idx="32">
                  <c:v>2736.8392857142844</c:v>
                </c:pt>
                <c:pt idx="33">
                  <c:v>2736.8392857142844</c:v>
                </c:pt>
              </c:numCache>
            </c:numRef>
          </c:xVal>
          <c:yVal>
            <c:numRef>
              <c:f>'Рис. 4'!$C$4:$C$37</c:f>
              <c:numCache>
                <c:formatCode>0.0</c:formatCode>
                <c:ptCount val="34"/>
                <c:pt idx="0">
                  <c:v>720.69047619047569</c:v>
                </c:pt>
                <c:pt idx="1">
                  <c:v>421.69047619047569</c:v>
                </c:pt>
                <c:pt idx="2">
                  <c:v>-364.30952380952431</c:v>
                </c:pt>
                <c:pt idx="3">
                  <c:v>98.690476190475692</c:v>
                </c:pt>
                <c:pt idx="4">
                  <c:v>83.078869047618355</c:v>
                </c:pt>
                <c:pt idx="5">
                  <c:v>487.07886904761835</c:v>
                </c:pt>
                <c:pt idx="6">
                  <c:v>-635.92113095238165</c:v>
                </c:pt>
                <c:pt idx="7">
                  <c:v>-388.92113095238165</c:v>
                </c:pt>
                <c:pt idx="8">
                  <c:v>134.46726190476147</c:v>
                </c:pt>
                <c:pt idx="9">
                  <c:v>254.46726190476147</c:v>
                </c:pt>
                <c:pt idx="10">
                  <c:v>-854.53273809523853</c:v>
                </c:pt>
                <c:pt idx="11">
                  <c:v>149.46726190476147</c:v>
                </c:pt>
                <c:pt idx="12">
                  <c:v>-439.96279761904771</c:v>
                </c:pt>
                <c:pt idx="13">
                  <c:v>-1680.9627976190477</c:v>
                </c:pt>
                <c:pt idx="14">
                  <c:v>1280.0372023809523</c:v>
                </c:pt>
                <c:pt idx="15">
                  <c:v>868.03720238095229</c:v>
                </c:pt>
                <c:pt idx="16">
                  <c:v>-783.57440476190459</c:v>
                </c:pt>
                <c:pt idx="17">
                  <c:v>-348.57440476190459</c:v>
                </c:pt>
                <c:pt idx="18">
                  <c:v>-460.57440476190459</c:v>
                </c:pt>
                <c:pt idx="19">
                  <c:v>1342.4255952380954</c:v>
                </c:pt>
                <c:pt idx="20">
                  <c:v>311.81398809523853</c:v>
                </c:pt>
                <c:pt idx="21">
                  <c:v>-55.186011904761472</c:v>
                </c:pt>
                <c:pt idx="22">
                  <c:v>-269.18601190476147</c:v>
                </c:pt>
                <c:pt idx="23">
                  <c:v>23.813988095238528</c:v>
                </c:pt>
                <c:pt idx="24">
                  <c:v>-195.61607142857065</c:v>
                </c:pt>
                <c:pt idx="25">
                  <c:v>-530.61607142857065</c:v>
                </c:pt>
                <c:pt idx="26">
                  <c:v>796.38392857142935</c:v>
                </c:pt>
                <c:pt idx="27">
                  <c:v>-471.61607142857065</c:v>
                </c:pt>
                <c:pt idx="28">
                  <c:v>99.772321428572468</c:v>
                </c:pt>
                <c:pt idx="29">
                  <c:v>-132.22767857142753</c:v>
                </c:pt>
                <c:pt idx="30">
                  <c:v>144.77232142857247</c:v>
                </c:pt>
                <c:pt idx="31">
                  <c:v>-412.22767857142753</c:v>
                </c:pt>
                <c:pt idx="32">
                  <c:v>617.16071428571558</c:v>
                </c:pt>
                <c:pt idx="33">
                  <c:v>190.16071428571558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48960"/>
        <c:axId val="398751704"/>
      </c:scatterChart>
      <c:valAx>
        <c:axId val="398748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8751704"/>
        <c:crossesAt val="-2000"/>
        <c:crossBetween val="midCat"/>
      </c:valAx>
      <c:valAx>
        <c:axId val="3987517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874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Цена График остатков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'Рис. 5'!$C$2:$C$35</c:f>
              <c:numCache>
                <c:formatCode>General</c:formatCode>
                <c:ptCount val="34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</c:numCache>
            </c:numRef>
          </c:xVal>
          <c:yVal>
            <c:numRef>
              <c:f>'Рис. 5'!$H$26:$H$59</c:f>
              <c:numCache>
                <c:formatCode>General</c:formatCode>
                <c:ptCount val="34"/>
                <c:pt idx="0">
                  <c:v>720.69047619047569</c:v>
                </c:pt>
                <c:pt idx="1">
                  <c:v>421.69047619047569</c:v>
                </c:pt>
                <c:pt idx="2">
                  <c:v>-364.30952380952431</c:v>
                </c:pt>
                <c:pt idx="3">
                  <c:v>98.690476190475692</c:v>
                </c:pt>
                <c:pt idx="4">
                  <c:v>83.078869047618355</c:v>
                </c:pt>
                <c:pt idx="5">
                  <c:v>487.07886904761835</c:v>
                </c:pt>
                <c:pt idx="6">
                  <c:v>-635.92113095238165</c:v>
                </c:pt>
                <c:pt idx="7">
                  <c:v>-388.92113095238165</c:v>
                </c:pt>
                <c:pt idx="8">
                  <c:v>134.46726190476147</c:v>
                </c:pt>
                <c:pt idx="9">
                  <c:v>254.46726190476147</c:v>
                </c:pt>
                <c:pt idx="10">
                  <c:v>-854.53273809523853</c:v>
                </c:pt>
                <c:pt idx="11">
                  <c:v>149.46726190476147</c:v>
                </c:pt>
                <c:pt idx="12">
                  <c:v>-439.96279761904771</c:v>
                </c:pt>
                <c:pt idx="13">
                  <c:v>-1680.9627976190477</c:v>
                </c:pt>
                <c:pt idx="14">
                  <c:v>1280.0372023809523</c:v>
                </c:pt>
                <c:pt idx="15">
                  <c:v>868.03720238095229</c:v>
                </c:pt>
                <c:pt idx="16">
                  <c:v>-783.57440476190459</c:v>
                </c:pt>
                <c:pt idx="17">
                  <c:v>-348.57440476190459</c:v>
                </c:pt>
                <c:pt idx="18">
                  <c:v>-460.57440476190459</c:v>
                </c:pt>
                <c:pt idx="19">
                  <c:v>1342.4255952380954</c:v>
                </c:pt>
                <c:pt idx="20">
                  <c:v>311.81398809523853</c:v>
                </c:pt>
                <c:pt idx="21">
                  <c:v>-55.186011904761472</c:v>
                </c:pt>
                <c:pt idx="22">
                  <c:v>-269.18601190476147</c:v>
                </c:pt>
                <c:pt idx="23">
                  <c:v>23.813988095238528</c:v>
                </c:pt>
                <c:pt idx="24">
                  <c:v>-195.61607142857065</c:v>
                </c:pt>
                <c:pt idx="25">
                  <c:v>-530.61607142857065</c:v>
                </c:pt>
                <c:pt idx="26">
                  <c:v>796.38392857142935</c:v>
                </c:pt>
                <c:pt idx="27">
                  <c:v>-471.61607142857065</c:v>
                </c:pt>
                <c:pt idx="28">
                  <c:v>99.772321428572468</c:v>
                </c:pt>
                <c:pt idx="29">
                  <c:v>-132.22767857142753</c:v>
                </c:pt>
                <c:pt idx="30">
                  <c:v>144.77232142857247</c:v>
                </c:pt>
                <c:pt idx="31">
                  <c:v>-412.22767857142753</c:v>
                </c:pt>
                <c:pt idx="32">
                  <c:v>617.16071428571558</c:v>
                </c:pt>
                <c:pt idx="33">
                  <c:v>190.16071428571558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48568"/>
        <c:axId val="398750136"/>
      </c:scatterChart>
      <c:valAx>
        <c:axId val="39874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Цена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750136"/>
        <c:crosses val="autoZero"/>
        <c:crossBetween val="midCat"/>
      </c:valAx>
      <c:valAx>
        <c:axId val="398750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Остатки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748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Расходы на рекламу График остатков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'Рис. 5'!$D$2:$D$35</c:f>
              <c:numCache>
                <c:formatCode>General</c:formatCode>
                <c:ptCount val="3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600</c:v>
                </c:pt>
                <c:pt idx="33">
                  <c:v>600</c:v>
                </c:pt>
              </c:numCache>
            </c:numRef>
          </c:xVal>
          <c:yVal>
            <c:numRef>
              <c:f>'Рис. 5'!$H$26:$H$59</c:f>
              <c:numCache>
                <c:formatCode>General</c:formatCode>
                <c:ptCount val="34"/>
                <c:pt idx="0">
                  <c:v>720.69047619047569</c:v>
                </c:pt>
                <c:pt idx="1">
                  <c:v>421.69047619047569</c:v>
                </c:pt>
                <c:pt idx="2">
                  <c:v>-364.30952380952431</c:v>
                </c:pt>
                <c:pt idx="3">
                  <c:v>98.690476190475692</c:v>
                </c:pt>
                <c:pt idx="4">
                  <c:v>83.078869047618355</c:v>
                </c:pt>
                <c:pt idx="5">
                  <c:v>487.07886904761835</c:v>
                </c:pt>
                <c:pt idx="6">
                  <c:v>-635.92113095238165</c:v>
                </c:pt>
                <c:pt idx="7">
                  <c:v>-388.92113095238165</c:v>
                </c:pt>
                <c:pt idx="8">
                  <c:v>134.46726190476147</c:v>
                </c:pt>
                <c:pt idx="9">
                  <c:v>254.46726190476147</c:v>
                </c:pt>
                <c:pt idx="10">
                  <c:v>-854.53273809523853</c:v>
                </c:pt>
                <c:pt idx="11">
                  <c:v>149.46726190476147</c:v>
                </c:pt>
                <c:pt idx="12">
                  <c:v>-439.96279761904771</c:v>
                </c:pt>
                <c:pt idx="13">
                  <c:v>-1680.9627976190477</c:v>
                </c:pt>
                <c:pt idx="14">
                  <c:v>1280.0372023809523</c:v>
                </c:pt>
                <c:pt idx="15">
                  <c:v>868.03720238095229</c:v>
                </c:pt>
                <c:pt idx="16">
                  <c:v>-783.57440476190459</c:v>
                </c:pt>
                <c:pt idx="17">
                  <c:v>-348.57440476190459</c:v>
                </c:pt>
                <c:pt idx="18">
                  <c:v>-460.57440476190459</c:v>
                </c:pt>
                <c:pt idx="19">
                  <c:v>1342.4255952380954</c:v>
                </c:pt>
                <c:pt idx="20">
                  <c:v>311.81398809523853</c:v>
                </c:pt>
                <c:pt idx="21">
                  <c:v>-55.186011904761472</c:v>
                </c:pt>
                <c:pt idx="22">
                  <c:v>-269.18601190476147</c:v>
                </c:pt>
                <c:pt idx="23">
                  <c:v>23.813988095238528</c:v>
                </c:pt>
                <c:pt idx="24">
                  <c:v>-195.61607142857065</c:v>
                </c:pt>
                <c:pt idx="25">
                  <c:v>-530.61607142857065</c:v>
                </c:pt>
                <c:pt idx="26">
                  <c:v>796.38392857142935</c:v>
                </c:pt>
                <c:pt idx="27">
                  <c:v>-471.61607142857065</c:v>
                </c:pt>
                <c:pt idx="28">
                  <c:v>99.772321428572468</c:v>
                </c:pt>
                <c:pt idx="29">
                  <c:v>-132.22767857142753</c:v>
                </c:pt>
                <c:pt idx="30">
                  <c:v>144.77232142857247</c:v>
                </c:pt>
                <c:pt idx="31">
                  <c:v>-412.22767857142753</c:v>
                </c:pt>
                <c:pt idx="32">
                  <c:v>617.16071428571558</c:v>
                </c:pt>
                <c:pt idx="33">
                  <c:v>190.16071428571558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42384"/>
        <c:axId val="403939640"/>
      </c:scatterChart>
      <c:valAx>
        <c:axId val="40394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Расходы на рекламу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939640"/>
        <c:crosses val="autoZero"/>
        <c:crossBetween val="midCat"/>
      </c:valAx>
      <c:valAx>
        <c:axId val="403939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Остатки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94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16</xdr:row>
      <xdr:rowOff>19051</xdr:rowOff>
    </xdr:from>
    <xdr:to>
      <xdr:col>1</xdr:col>
      <xdr:colOff>323850</xdr:colOff>
      <xdr:row>19</xdr:row>
      <xdr:rowOff>95251</xdr:rowOff>
    </xdr:to>
    <xdr:sp macro="" textlink="">
      <xdr:nvSpPr>
        <xdr:cNvPr id="2" name="TextBox 1"/>
        <xdr:cNvSpPr txBox="1"/>
      </xdr:nvSpPr>
      <xdr:spPr>
        <a:xfrm>
          <a:off x="1743075" y="3305176"/>
          <a:ext cx="3333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400" b="1" i="1">
              <a:solidFill>
                <a:srgbClr val="FF0000"/>
              </a:solidFill>
            </a:rPr>
            <a:t>b</a:t>
          </a:r>
          <a:r>
            <a:rPr lang="en-US" sz="1400" b="1" i="1" baseline="-25000">
              <a:solidFill>
                <a:srgbClr val="FF0000"/>
              </a:solidFill>
            </a:rPr>
            <a:t>0</a:t>
          </a:r>
          <a:endParaRPr lang="ru-RU" sz="1400" b="1" i="1" baseline="-250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ru-RU" sz="1400" b="1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endParaRPr lang="ru-RU" sz="14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ru-RU" sz="1400" b="1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endParaRPr lang="ru-RU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161925</xdr:colOff>
      <xdr:row>11</xdr:row>
      <xdr:rowOff>38101</xdr:rowOff>
    </xdr:from>
    <xdr:to>
      <xdr:col>2</xdr:col>
      <xdr:colOff>495300</xdr:colOff>
      <xdr:row>15</xdr:row>
      <xdr:rowOff>19051</xdr:rowOff>
    </xdr:to>
    <xdr:sp macro="" textlink="">
      <xdr:nvSpPr>
        <xdr:cNvPr id="3" name="TextBox 2"/>
        <xdr:cNvSpPr txBox="1"/>
      </xdr:nvSpPr>
      <xdr:spPr>
        <a:xfrm>
          <a:off x="2714625" y="2162176"/>
          <a:ext cx="3333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400" b="1" i="1">
              <a:solidFill>
                <a:srgbClr val="FF0000"/>
              </a:solidFill>
            </a:rPr>
            <a:t>SSR</a:t>
          </a:r>
          <a:endParaRPr lang="ru-RU" sz="1400" b="1" i="1" baseline="-250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rgbClr val="FF0000"/>
              </a:solidFill>
              <a:effectLst/>
            </a:rPr>
            <a:t>SSE</a:t>
          </a:r>
          <a:endParaRPr lang="ru-RU" sz="1400" b="1" i="1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SST</a:t>
          </a:r>
          <a:endParaRPr lang="ru-RU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257175</xdr:colOff>
      <xdr:row>16</xdr:row>
      <xdr:rowOff>209551</xdr:rowOff>
    </xdr:from>
    <xdr:to>
      <xdr:col>2</xdr:col>
      <xdr:colOff>590550</xdr:colOff>
      <xdr:row>19</xdr:row>
      <xdr:rowOff>19050</xdr:rowOff>
    </xdr:to>
    <xdr:sp macro="" textlink="">
      <xdr:nvSpPr>
        <xdr:cNvPr id="4" name="TextBox 3"/>
        <xdr:cNvSpPr txBox="1"/>
      </xdr:nvSpPr>
      <xdr:spPr>
        <a:xfrm>
          <a:off x="2809875" y="3638551"/>
          <a:ext cx="333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400" b="1" i="1">
              <a:solidFill>
                <a:srgbClr val="FF0000"/>
              </a:solidFill>
            </a:rPr>
            <a:t>S</a:t>
          </a:r>
          <a:r>
            <a:rPr lang="en-US" sz="1400" b="1" i="1" baseline="-25000">
              <a:solidFill>
                <a:srgbClr val="FF0000"/>
              </a:solidFill>
            </a:rPr>
            <a:t>b1</a:t>
          </a:r>
          <a:endParaRPr lang="ru-RU" sz="1400" b="1" i="1" baseline="-250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b2</a:t>
          </a:r>
          <a:endParaRPr lang="ru-RU" sz="1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23812</xdr:rowOff>
    </xdr:from>
    <xdr:to>
      <xdr:col>10</xdr:col>
      <xdr:colOff>476250</xdr:colOff>
      <xdr:row>13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9526</xdr:rowOff>
    </xdr:from>
    <xdr:to>
      <xdr:col>19</xdr:col>
      <xdr:colOff>0</xdr:colOff>
      <xdr:row>12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1</xdr:row>
      <xdr:rowOff>1</xdr:rowOff>
    </xdr:from>
    <xdr:to>
      <xdr:col>25</xdr:col>
      <xdr:colOff>95250</xdr:colOff>
      <xdr:row>12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268940</xdr:colOff>
      <xdr:row>3</xdr:row>
      <xdr:rowOff>56029</xdr:rowOff>
    </xdr:from>
    <xdr:to>
      <xdr:col>8</xdr:col>
      <xdr:colOff>602315</xdr:colOff>
      <xdr:row>5</xdr:row>
      <xdr:rowOff>170328</xdr:rowOff>
    </xdr:to>
    <xdr:sp macro="" textlink="">
      <xdr:nvSpPr>
        <xdr:cNvPr id="2" name="TextBox 1"/>
        <xdr:cNvSpPr txBox="1"/>
      </xdr:nvSpPr>
      <xdr:spPr>
        <a:xfrm>
          <a:off x="7743264" y="3765176"/>
          <a:ext cx="333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ru-RU" sz="2800" b="1" i="1">
              <a:solidFill>
                <a:srgbClr val="FF0000"/>
              </a:solidFill>
            </a:rPr>
            <a:t>а</a:t>
          </a:r>
          <a:endParaRPr lang="ru-RU" sz="2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208429</xdr:colOff>
      <xdr:row>18</xdr:row>
      <xdr:rowOff>6723</xdr:rowOff>
    </xdr:from>
    <xdr:to>
      <xdr:col>8</xdr:col>
      <xdr:colOff>541804</xdr:colOff>
      <xdr:row>20</xdr:row>
      <xdr:rowOff>121022</xdr:rowOff>
    </xdr:to>
    <xdr:sp macro="" textlink="">
      <xdr:nvSpPr>
        <xdr:cNvPr id="3" name="TextBox 2"/>
        <xdr:cNvSpPr txBox="1"/>
      </xdr:nvSpPr>
      <xdr:spPr>
        <a:xfrm>
          <a:off x="7682753" y="6651811"/>
          <a:ext cx="333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ru-RU" sz="2800" b="1" i="1">
              <a:solidFill>
                <a:srgbClr val="FF0000"/>
              </a:solidFill>
            </a:rPr>
            <a:t>б</a:t>
          </a:r>
          <a:endParaRPr lang="ru-RU" sz="2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190499</xdr:colOff>
      <xdr:row>10</xdr:row>
      <xdr:rowOff>179296</xdr:rowOff>
    </xdr:from>
    <xdr:to>
      <xdr:col>7</xdr:col>
      <xdr:colOff>773206</xdr:colOff>
      <xdr:row>12</xdr:row>
      <xdr:rowOff>78442</xdr:rowOff>
    </xdr:to>
    <xdr:sp macro="" textlink="">
      <xdr:nvSpPr>
        <xdr:cNvPr id="4" name="TextBox 3"/>
        <xdr:cNvSpPr txBox="1"/>
      </xdr:nvSpPr>
      <xdr:spPr>
        <a:xfrm>
          <a:off x="6869205" y="2308414"/>
          <a:ext cx="582707" cy="280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400" b="1" i="1">
              <a:solidFill>
                <a:srgbClr val="FF0000"/>
              </a:solidFill>
            </a:rPr>
            <a:t>SSR</a:t>
          </a:r>
          <a:r>
            <a:rPr lang="ru-RU" sz="1400" b="1" i="1">
              <a:solidFill>
                <a:srgbClr val="FF0000"/>
              </a:solidFill>
            </a:rPr>
            <a:t>(Х</a:t>
          </a:r>
          <a:r>
            <a:rPr lang="ru-RU" sz="1400" b="1" i="1" baseline="-25000">
              <a:solidFill>
                <a:srgbClr val="FF0000"/>
              </a:solidFill>
            </a:rPr>
            <a:t>1</a:t>
          </a:r>
          <a:r>
            <a:rPr lang="ru-RU" sz="1400" b="1" i="1">
              <a:solidFill>
                <a:srgbClr val="FF0000"/>
              </a:solidFill>
            </a:rPr>
            <a:t>)</a:t>
          </a:r>
          <a:endParaRPr lang="ru-RU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152399</xdr:colOff>
      <xdr:row>25</xdr:row>
      <xdr:rowOff>186020</xdr:rowOff>
    </xdr:from>
    <xdr:to>
      <xdr:col>7</xdr:col>
      <xdr:colOff>735106</xdr:colOff>
      <xdr:row>27</xdr:row>
      <xdr:rowOff>85166</xdr:rowOff>
    </xdr:to>
    <xdr:sp macro="" textlink="">
      <xdr:nvSpPr>
        <xdr:cNvPr id="5" name="TextBox 4"/>
        <xdr:cNvSpPr txBox="1"/>
      </xdr:nvSpPr>
      <xdr:spPr>
        <a:xfrm>
          <a:off x="6831105" y="5251079"/>
          <a:ext cx="582707" cy="280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400" b="1" i="1">
              <a:solidFill>
                <a:srgbClr val="FF0000"/>
              </a:solidFill>
            </a:rPr>
            <a:t>SSR</a:t>
          </a:r>
          <a:r>
            <a:rPr lang="ru-RU" sz="1400" b="1" i="1">
              <a:solidFill>
                <a:srgbClr val="FF0000"/>
              </a:solidFill>
            </a:rPr>
            <a:t>(Х</a:t>
          </a:r>
          <a:r>
            <a:rPr lang="ru-RU" sz="1400" b="1" i="1" baseline="-25000">
              <a:solidFill>
                <a:srgbClr val="FF0000"/>
              </a:solidFill>
            </a:rPr>
            <a:t>2</a:t>
          </a:r>
          <a:r>
            <a:rPr lang="ru-RU" sz="1400" b="1" i="1">
              <a:solidFill>
                <a:srgbClr val="FF0000"/>
              </a:solidFill>
            </a:rPr>
            <a:t>)</a:t>
          </a:r>
          <a:endParaRPr lang="ru-RU" sz="1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6</xdr:row>
      <xdr:rowOff>180976</xdr:rowOff>
    </xdr:from>
    <xdr:to>
      <xdr:col>5</xdr:col>
      <xdr:colOff>276226</xdr:colOff>
      <xdr:row>8</xdr:row>
      <xdr:rowOff>76201</xdr:rowOff>
    </xdr:to>
    <xdr:sp macro="" textlink="">
      <xdr:nvSpPr>
        <xdr:cNvPr id="2" name="TextBox 1"/>
        <xdr:cNvSpPr txBox="1"/>
      </xdr:nvSpPr>
      <xdr:spPr>
        <a:xfrm>
          <a:off x="5353051" y="1333501"/>
          <a:ext cx="209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ru-RU" sz="1600" b="1" i="1">
              <a:solidFill>
                <a:srgbClr val="FF0000"/>
              </a:solidFill>
              <a:effectLst/>
            </a:rPr>
            <a:t>а</a:t>
          </a:r>
          <a:endParaRPr lang="ru-RU" sz="1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971550</xdr:colOff>
      <xdr:row>2</xdr:row>
      <xdr:rowOff>161926</xdr:rowOff>
    </xdr:from>
    <xdr:to>
      <xdr:col>8</xdr:col>
      <xdr:colOff>1152525</xdr:colOff>
      <xdr:row>4</xdr:row>
      <xdr:rowOff>66676</xdr:rowOff>
    </xdr:to>
    <xdr:sp macro="" textlink="">
      <xdr:nvSpPr>
        <xdr:cNvPr id="3" name="TextBox 2"/>
        <xdr:cNvSpPr txBox="1"/>
      </xdr:nvSpPr>
      <xdr:spPr>
        <a:xfrm>
          <a:off x="9382125" y="552451"/>
          <a:ext cx="1809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ru-RU" sz="1600" b="1" i="1">
              <a:solidFill>
                <a:srgbClr val="FF0000"/>
              </a:solidFill>
              <a:effectLst/>
            </a:rPr>
            <a:t>б</a:t>
          </a:r>
          <a:endParaRPr lang="ru-RU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I17" sqref="I17"/>
    </sheetView>
  </sheetViews>
  <sheetFormatPr defaultRowHeight="15" x14ac:dyDescent="0.25"/>
  <cols>
    <col min="1" max="4" width="12.7109375" customWidth="1"/>
  </cols>
  <sheetData>
    <row r="1" spans="1:4" ht="30" x14ac:dyDescent="0.25">
      <c r="A1" s="1" t="s">
        <v>1</v>
      </c>
      <c r="B1" s="1" t="s">
        <v>3</v>
      </c>
      <c r="C1" s="1" t="s">
        <v>0</v>
      </c>
      <c r="D1" s="1" t="s">
        <v>2</v>
      </c>
    </row>
    <row r="2" spans="1:4" x14ac:dyDescent="0.25">
      <c r="A2">
        <v>1</v>
      </c>
      <c r="B2">
        <v>4141</v>
      </c>
      <c r="C2">
        <v>59</v>
      </c>
      <c r="D2">
        <v>200</v>
      </c>
    </row>
    <row r="3" spans="1:4" x14ac:dyDescent="0.25">
      <c r="A3">
        <v>2</v>
      </c>
      <c r="B3">
        <v>3842</v>
      </c>
      <c r="C3">
        <v>59</v>
      </c>
      <c r="D3">
        <v>200</v>
      </c>
    </row>
    <row r="4" spans="1:4" x14ac:dyDescent="0.25">
      <c r="A4">
        <v>3</v>
      </c>
      <c r="B4">
        <v>3056</v>
      </c>
      <c r="C4">
        <v>59</v>
      </c>
      <c r="D4">
        <v>200</v>
      </c>
    </row>
    <row r="5" spans="1:4" x14ac:dyDescent="0.25">
      <c r="A5">
        <v>4</v>
      </c>
      <c r="B5">
        <v>3519</v>
      </c>
      <c r="C5">
        <v>59</v>
      </c>
      <c r="D5">
        <v>200</v>
      </c>
    </row>
    <row r="6" spans="1:4" x14ac:dyDescent="0.25">
      <c r="A6">
        <v>5</v>
      </c>
      <c r="B6">
        <v>4226</v>
      </c>
      <c r="C6">
        <v>59</v>
      </c>
      <c r="D6">
        <v>400</v>
      </c>
    </row>
    <row r="7" spans="1:4" x14ac:dyDescent="0.25">
      <c r="A7">
        <v>6</v>
      </c>
      <c r="B7">
        <v>4630</v>
      </c>
      <c r="C7">
        <v>59</v>
      </c>
      <c r="D7">
        <v>400</v>
      </c>
    </row>
    <row r="8" spans="1:4" x14ac:dyDescent="0.25">
      <c r="A8">
        <v>7</v>
      </c>
      <c r="B8">
        <v>3507</v>
      </c>
      <c r="C8">
        <v>59</v>
      </c>
      <c r="D8">
        <v>400</v>
      </c>
    </row>
    <row r="9" spans="1:4" x14ac:dyDescent="0.25">
      <c r="A9">
        <v>8</v>
      </c>
      <c r="B9">
        <v>3754</v>
      </c>
      <c r="C9">
        <v>59</v>
      </c>
      <c r="D9">
        <v>400</v>
      </c>
    </row>
    <row r="10" spans="1:4" x14ac:dyDescent="0.25">
      <c r="A10">
        <v>9</v>
      </c>
      <c r="B10">
        <v>5000</v>
      </c>
      <c r="C10">
        <v>59</v>
      </c>
      <c r="D10">
        <v>600</v>
      </c>
    </row>
    <row r="11" spans="1:4" x14ac:dyDescent="0.25">
      <c r="A11">
        <v>10</v>
      </c>
      <c r="B11">
        <v>5120</v>
      </c>
      <c r="C11">
        <v>59</v>
      </c>
      <c r="D11">
        <v>600</v>
      </c>
    </row>
    <row r="12" spans="1:4" x14ac:dyDescent="0.25">
      <c r="A12">
        <v>11</v>
      </c>
      <c r="B12">
        <v>4011</v>
      </c>
      <c r="C12">
        <v>59</v>
      </c>
      <c r="D12">
        <v>600</v>
      </c>
    </row>
    <row r="13" spans="1:4" x14ac:dyDescent="0.25">
      <c r="A13">
        <v>12</v>
      </c>
      <c r="B13">
        <v>5015</v>
      </c>
      <c r="C13">
        <v>59</v>
      </c>
      <c r="D13">
        <v>600</v>
      </c>
    </row>
    <row r="14" spans="1:4" x14ac:dyDescent="0.25">
      <c r="A14">
        <v>13</v>
      </c>
      <c r="B14">
        <v>1916</v>
      </c>
      <c r="C14">
        <v>79</v>
      </c>
      <c r="D14">
        <v>200</v>
      </c>
    </row>
    <row r="15" spans="1:4" x14ac:dyDescent="0.25">
      <c r="A15">
        <v>14</v>
      </c>
      <c r="B15">
        <v>675</v>
      </c>
      <c r="C15">
        <v>79</v>
      </c>
      <c r="D15">
        <v>200</v>
      </c>
    </row>
    <row r="16" spans="1:4" x14ac:dyDescent="0.25">
      <c r="A16">
        <v>15</v>
      </c>
      <c r="B16">
        <v>3636</v>
      </c>
      <c r="C16">
        <v>79</v>
      </c>
      <c r="D16">
        <v>200</v>
      </c>
    </row>
    <row r="17" spans="1:4" x14ac:dyDescent="0.25">
      <c r="A17">
        <v>16</v>
      </c>
      <c r="B17">
        <v>3224</v>
      </c>
      <c r="C17">
        <v>79</v>
      </c>
      <c r="D17">
        <v>200</v>
      </c>
    </row>
    <row r="18" spans="1:4" x14ac:dyDescent="0.25">
      <c r="A18">
        <v>17</v>
      </c>
      <c r="B18">
        <v>2295</v>
      </c>
      <c r="C18">
        <v>79</v>
      </c>
      <c r="D18">
        <v>400</v>
      </c>
    </row>
    <row r="19" spans="1:4" x14ac:dyDescent="0.25">
      <c r="A19">
        <v>18</v>
      </c>
      <c r="B19">
        <v>2730</v>
      </c>
      <c r="C19">
        <v>79</v>
      </c>
      <c r="D19">
        <v>400</v>
      </c>
    </row>
    <row r="20" spans="1:4" x14ac:dyDescent="0.25">
      <c r="A20">
        <v>19</v>
      </c>
      <c r="B20">
        <v>2618</v>
      </c>
      <c r="C20">
        <v>79</v>
      </c>
      <c r="D20">
        <v>400</v>
      </c>
    </row>
    <row r="21" spans="1:4" x14ac:dyDescent="0.25">
      <c r="A21">
        <v>20</v>
      </c>
      <c r="B21">
        <v>4421</v>
      </c>
      <c r="C21">
        <v>79</v>
      </c>
      <c r="D21">
        <v>400</v>
      </c>
    </row>
    <row r="22" spans="1:4" x14ac:dyDescent="0.25">
      <c r="A22">
        <v>21</v>
      </c>
      <c r="B22">
        <v>4113</v>
      </c>
      <c r="C22">
        <v>79</v>
      </c>
      <c r="D22">
        <v>600</v>
      </c>
    </row>
    <row r="23" spans="1:4" x14ac:dyDescent="0.25">
      <c r="A23">
        <v>22</v>
      </c>
      <c r="B23">
        <v>3746</v>
      </c>
      <c r="C23">
        <v>79</v>
      </c>
      <c r="D23">
        <v>600</v>
      </c>
    </row>
    <row r="24" spans="1:4" x14ac:dyDescent="0.25">
      <c r="A24">
        <v>23</v>
      </c>
      <c r="B24">
        <v>3532</v>
      </c>
      <c r="C24">
        <v>79</v>
      </c>
      <c r="D24">
        <v>600</v>
      </c>
    </row>
    <row r="25" spans="1:4" x14ac:dyDescent="0.25">
      <c r="A25">
        <v>24</v>
      </c>
      <c r="B25">
        <v>3825</v>
      </c>
      <c r="C25">
        <v>79</v>
      </c>
      <c r="D25">
        <v>600</v>
      </c>
    </row>
    <row r="26" spans="1:4" x14ac:dyDescent="0.25">
      <c r="A26">
        <v>25</v>
      </c>
      <c r="B26">
        <v>1096</v>
      </c>
      <c r="C26">
        <v>99</v>
      </c>
      <c r="D26">
        <v>200</v>
      </c>
    </row>
    <row r="27" spans="1:4" x14ac:dyDescent="0.25">
      <c r="A27">
        <v>26</v>
      </c>
      <c r="B27">
        <v>761</v>
      </c>
      <c r="C27">
        <v>99</v>
      </c>
      <c r="D27">
        <v>200</v>
      </c>
    </row>
    <row r="28" spans="1:4" x14ac:dyDescent="0.25">
      <c r="A28">
        <v>27</v>
      </c>
      <c r="B28">
        <v>2088</v>
      </c>
      <c r="C28">
        <v>99</v>
      </c>
      <c r="D28">
        <v>200</v>
      </c>
    </row>
    <row r="29" spans="1:4" x14ac:dyDescent="0.25">
      <c r="A29">
        <v>28</v>
      </c>
      <c r="B29">
        <v>820</v>
      </c>
      <c r="C29">
        <v>99</v>
      </c>
      <c r="D29">
        <v>200</v>
      </c>
    </row>
    <row r="30" spans="1:4" x14ac:dyDescent="0.25">
      <c r="A30">
        <v>29</v>
      </c>
      <c r="B30">
        <v>2114</v>
      </c>
      <c r="C30">
        <v>99</v>
      </c>
      <c r="D30">
        <v>400</v>
      </c>
    </row>
    <row r="31" spans="1:4" x14ac:dyDescent="0.25">
      <c r="A31">
        <v>30</v>
      </c>
      <c r="B31">
        <v>1882</v>
      </c>
      <c r="C31">
        <v>99</v>
      </c>
      <c r="D31">
        <v>400</v>
      </c>
    </row>
    <row r="32" spans="1:4" x14ac:dyDescent="0.25">
      <c r="A32">
        <v>31</v>
      </c>
      <c r="B32">
        <v>2159</v>
      </c>
      <c r="C32">
        <v>99</v>
      </c>
      <c r="D32">
        <v>400</v>
      </c>
    </row>
    <row r="33" spans="1:4" x14ac:dyDescent="0.25">
      <c r="A33">
        <v>32</v>
      </c>
      <c r="B33">
        <v>1602</v>
      </c>
      <c r="C33">
        <v>99</v>
      </c>
      <c r="D33">
        <v>400</v>
      </c>
    </row>
    <row r="34" spans="1:4" x14ac:dyDescent="0.25">
      <c r="A34">
        <v>33</v>
      </c>
      <c r="B34">
        <v>3354</v>
      </c>
      <c r="C34">
        <v>99</v>
      </c>
      <c r="D34">
        <v>600</v>
      </c>
    </row>
    <row r="35" spans="1:4" x14ac:dyDescent="0.25">
      <c r="A35">
        <v>34</v>
      </c>
      <c r="B35">
        <v>2927</v>
      </c>
      <c r="C35">
        <v>99</v>
      </c>
      <c r="D35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4" sqref="E4"/>
    </sheetView>
  </sheetViews>
  <sheetFormatPr defaultRowHeight="15" x14ac:dyDescent="0.25"/>
  <cols>
    <col min="1" max="1" width="26.28515625" bestFit="1" customWidth="1"/>
    <col min="2" max="2" width="12" customWidth="1"/>
    <col min="3" max="3" width="17.5703125" customWidth="1"/>
    <col min="4" max="4" width="15.5703125" bestFit="1" customWidth="1"/>
    <col min="5" max="5" width="12" bestFit="1" customWidth="1"/>
    <col min="6" max="6" width="9.42578125" customWidth="1"/>
    <col min="7" max="7" width="9.140625" customWidth="1"/>
  </cols>
  <sheetData>
    <row r="1" spans="1:7" x14ac:dyDescent="0.25">
      <c r="A1" s="6" t="s">
        <v>25</v>
      </c>
    </row>
    <row r="2" spans="1:7" ht="15.75" thickBot="1" x14ac:dyDescent="0.3"/>
    <row r="3" spans="1:7" x14ac:dyDescent="0.25">
      <c r="A3" s="5" t="s">
        <v>4</v>
      </c>
      <c r="B3" s="5"/>
    </row>
    <row r="4" spans="1:7" x14ac:dyDescent="0.25">
      <c r="A4" s="2" t="s">
        <v>5</v>
      </c>
      <c r="B4" s="11">
        <v>0.87047454946371561</v>
      </c>
    </row>
    <row r="5" spans="1:7" x14ac:dyDescent="0.25">
      <c r="A5" s="2" t="s">
        <v>6</v>
      </c>
      <c r="B5" s="11">
        <v>0.75772594126405868</v>
      </c>
    </row>
    <row r="6" spans="1:7" x14ac:dyDescent="0.25">
      <c r="A6" s="2" t="s">
        <v>7</v>
      </c>
      <c r="B6" s="11">
        <v>0.7420953568294818</v>
      </c>
    </row>
    <row r="7" spans="1:7" x14ac:dyDescent="0.25">
      <c r="A7" s="2" t="s">
        <v>8</v>
      </c>
      <c r="B7" s="11">
        <v>638.06528809829501</v>
      </c>
    </row>
    <row r="8" spans="1:7" ht="15.75" thickBot="1" x14ac:dyDescent="0.3">
      <c r="A8" s="3" t="s">
        <v>9</v>
      </c>
      <c r="B8" s="3">
        <v>34</v>
      </c>
    </row>
    <row r="9" spans="1:7" ht="18" x14ac:dyDescent="0.35">
      <c r="E9" s="19" t="s">
        <v>32</v>
      </c>
      <c r="F9" s="21">
        <f>_xlfn.F.INV(1-0.05,2,31)</f>
        <v>3.3048172521982027</v>
      </c>
    </row>
    <row r="10" spans="1:7" ht="15.75" thickBot="1" x14ac:dyDescent="0.3">
      <c r="A10" t="s">
        <v>10</v>
      </c>
    </row>
    <row r="11" spans="1:7" x14ac:dyDescent="0.25">
      <c r="A11" s="4"/>
      <c r="B11" s="4" t="s">
        <v>15</v>
      </c>
      <c r="C11" s="4" t="s">
        <v>16</v>
      </c>
      <c r="D11" s="4" t="s">
        <v>17</v>
      </c>
      <c r="E11" s="4" t="s">
        <v>18</v>
      </c>
      <c r="F11" s="10" t="s">
        <v>19</v>
      </c>
    </row>
    <row r="12" spans="1:7" ht="18" customHeight="1" x14ac:dyDescent="0.25">
      <c r="A12" s="2" t="s">
        <v>11</v>
      </c>
      <c r="B12" s="2">
        <v>2</v>
      </c>
      <c r="C12" s="13">
        <v>39472730.773021698</v>
      </c>
      <c r="D12" s="13">
        <v>19736365.386510853</v>
      </c>
      <c r="E12" s="11">
        <v>48.477134328251466</v>
      </c>
      <c r="F12" s="11">
        <v>2.8625770286109102E-10</v>
      </c>
    </row>
    <row r="13" spans="1:7" ht="18" customHeight="1" x14ac:dyDescent="0.25">
      <c r="A13" s="2" t="s">
        <v>12</v>
      </c>
      <c r="B13" s="2">
        <v>31</v>
      </c>
      <c r="C13" s="13">
        <v>12620946.668154767</v>
      </c>
      <c r="D13" s="13">
        <v>407127.31187596021</v>
      </c>
      <c r="E13" s="11"/>
      <c r="F13" s="11"/>
    </row>
    <row r="14" spans="1:7" ht="18" customHeight="1" thickBot="1" x14ac:dyDescent="0.3">
      <c r="A14" s="3" t="s">
        <v>13</v>
      </c>
      <c r="B14" s="3">
        <v>33</v>
      </c>
      <c r="C14" s="14">
        <v>52093677.441176474</v>
      </c>
      <c r="D14" s="14"/>
      <c r="E14" s="12"/>
      <c r="F14" s="12"/>
    </row>
    <row r="15" spans="1:7" ht="15.75" thickBot="1" x14ac:dyDescent="0.3"/>
    <row r="16" spans="1:7" s="8" customFormat="1" ht="30" x14ac:dyDescent="0.25">
      <c r="A16" s="7"/>
      <c r="B16" s="15" t="s">
        <v>26</v>
      </c>
      <c r="C16" s="9" t="s">
        <v>8</v>
      </c>
      <c r="D16" s="9" t="s">
        <v>21</v>
      </c>
      <c r="E16" s="9" t="s">
        <v>22</v>
      </c>
      <c r="F16" s="9" t="s">
        <v>23</v>
      </c>
      <c r="G16" s="9" t="s">
        <v>24</v>
      </c>
    </row>
    <row r="17" spans="1:7" ht="18" customHeight="1" x14ac:dyDescent="0.25">
      <c r="A17" s="2" t="s">
        <v>14</v>
      </c>
      <c r="B17" s="11">
        <v>5837.5207589285737</v>
      </c>
      <c r="C17" s="11">
        <v>628.15022498543271</v>
      </c>
      <c r="D17" s="11">
        <v>9.2931921803641</v>
      </c>
      <c r="E17" s="11">
        <v>1.7910091485081622E-10</v>
      </c>
      <c r="F17" s="11">
        <v>4556.3999287138549</v>
      </c>
      <c r="G17" s="11">
        <v>7118.6415891432925</v>
      </c>
    </row>
    <row r="18" spans="1:7" ht="18" customHeight="1" x14ac:dyDescent="0.25">
      <c r="A18" s="2" t="s">
        <v>0</v>
      </c>
      <c r="B18" s="11">
        <v>-53.217336309523802</v>
      </c>
      <c r="C18" s="11">
        <v>6.8522205592667325</v>
      </c>
      <c r="D18" s="11">
        <v>-7.7664365659617225</v>
      </c>
      <c r="E18" s="11">
        <v>9.2001601301996489E-9</v>
      </c>
      <c r="F18" s="11">
        <v>-67.192532277822252</v>
      </c>
      <c r="G18" s="11">
        <v>-39.242140341225422</v>
      </c>
    </row>
    <row r="19" spans="1:7" ht="18" customHeight="1" thickBot="1" x14ac:dyDescent="0.3">
      <c r="A19" s="3" t="s">
        <v>2</v>
      </c>
      <c r="B19" s="12">
        <v>3.6130580357142845</v>
      </c>
      <c r="C19" s="12">
        <v>0.68522205592667296</v>
      </c>
      <c r="D19" s="12">
        <v>5.2728279897939032</v>
      </c>
      <c r="E19" s="12">
        <v>9.82196069335914E-6</v>
      </c>
      <c r="F19" s="12">
        <v>2.2155384388844435</v>
      </c>
      <c r="G19" s="12">
        <v>5.0105776325441251</v>
      </c>
    </row>
    <row r="21" spans="1:7" ht="18" x14ac:dyDescent="0.35">
      <c r="C21" s="19" t="s">
        <v>33</v>
      </c>
      <c r="D21" s="20">
        <f>_xlfn.T.INV(0.025,31)</f>
        <v>-2.0395134463964082</v>
      </c>
    </row>
    <row r="22" spans="1:7" ht="18" x14ac:dyDescent="0.35">
      <c r="C22" s="19" t="s">
        <v>34</v>
      </c>
      <c r="D22" s="20">
        <f>_xlfn.T.INV(0.975,31)</f>
        <v>2.0395134463964082</v>
      </c>
    </row>
    <row r="23" spans="1:7" x14ac:dyDescent="0.25">
      <c r="C23" s="19" t="s">
        <v>35</v>
      </c>
      <c r="D23" s="22">
        <f>1-_xlfn.T.DIST(D19,B13,TRUE)</f>
        <v>4.9109803467173307E-6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N22" sqref="N22"/>
    </sheetView>
  </sheetViews>
  <sheetFormatPr defaultRowHeight="15" x14ac:dyDescent="0.25"/>
  <cols>
    <col min="1" max="1" width="16.5703125" bestFit="1" customWidth="1"/>
    <col min="2" max="2" width="17.7109375" customWidth="1"/>
    <col min="3" max="3" width="12.7109375" bestFit="1" customWidth="1"/>
  </cols>
  <sheetData>
    <row r="1" spans="1:3" x14ac:dyDescent="0.25">
      <c r="A1" t="s">
        <v>28</v>
      </c>
    </row>
    <row r="2" spans="1:3" ht="15.75" thickBot="1" x14ac:dyDescent="0.3"/>
    <row r="3" spans="1:3" s="8" customFormat="1" ht="30" x14ac:dyDescent="0.25">
      <c r="A3" s="16" t="s">
        <v>29</v>
      </c>
      <c r="B3" s="16" t="s">
        <v>30</v>
      </c>
      <c r="C3" s="16" t="s">
        <v>31</v>
      </c>
    </row>
    <row r="4" spans="1:3" x14ac:dyDescent="0.25">
      <c r="A4" s="2">
        <v>1</v>
      </c>
      <c r="B4" s="17">
        <v>3420.3095238095243</v>
      </c>
      <c r="C4" s="17">
        <v>720.69047619047569</v>
      </c>
    </row>
    <row r="5" spans="1:3" x14ac:dyDescent="0.25">
      <c r="A5" s="2">
        <v>2</v>
      </c>
      <c r="B5" s="17">
        <v>3420.3095238095243</v>
      </c>
      <c r="C5" s="17">
        <v>421.69047619047569</v>
      </c>
    </row>
    <row r="6" spans="1:3" x14ac:dyDescent="0.25">
      <c r="A6" s="2">
        <v>3</v>
      </c>
      <c r="B6" s="17">
        <v>3420.3095238095243</v>
      </c>
      <c r="C6" s="17">
        <v>-364.30952380952431</v>
      </c>
    </row>
    <row r="7" spans="1:3" x14ac:dyDescent="0.25">
      <c r="A7" s="2">
        <v>4</v>
      </c>
      <c r="B7" s="17">
        <v>3420.3095238095243</v>
      </c>
      <c r="C7" s="17">
        <v>98.690476190475692</v>
      </c>
    </row>
    <row r="8" spans="1:3" x14ac:dyDescent="0.25">
      <c r="A8" s="2">
        <v>5</v>
      </c>
      <c r="B8" s="17">
        <v>4142.9211309523816</v>
      </c>
      <c r="C8" s="17">
        <v>83.078869047618355</v>
      </c>
    </row>
    <row r="9" spans="1:3" x14ac:dyDescent="0.25">
      <c r="A9" s="2">
        <v>6</v>
      </c>
      <c r="B9" s="17">
        <v>4142.9211309523816</v>
      </c>
      <c r="C9" s="17">
        <v>487.07886904761835</v>
      </c>
    </row>
    <row r="10" spans="1:3" x14ac:dyDescent="0.25">
      <c r="A10" s="2">
        <v>7</v>
      </c>
      <c r="B10" s="17">
        <v>4142.9211309523816</v>
      </c>
      <c r="C10" s="17">
        <v>-635.92113095238165</v>
      </c>
    </row>
    <row r="11" spans="1:3" x14ac:dyDescent="0.25">
      <c r="A11" s="2">
        <v>8</v>
      </c>
      <c r="B11" s="17">
        <v>4142.9211309523816</v>
      </c>
      <c r="C11" s="17">
        <v>-388.92113095238165</v>
      </c>
    </row>
    <row r="12" spans="1:3" x14ac:dyDescent="0.25">
      <c r="A12" s="2">
        <v>9</v>
      </c>
      <c r="B12" s="17">
        <v>4865.5327380952385</v>
      </c>
      <c r="C12" s="17">
        <v>134.46726190476147</v>
      </c>
    </row>
    <row r="13" spans="1:3" x14ac:dyDescent="0.25">
      <c r="A13" s="2">
        <v>10</v>
      </c>
      <c r="B13" s="17">
        <v>4865.5327380952385</v>
      </c>
      <c r="C13" s="17">
        <v>254.46726190476147</v>
      </c>
    </row>
    <row r="14" spans="1:3" x14ac:dyDescent="0.25">
      <c r="A14" s="2">
        <v>11</v>
      </c>
      <c r="B14" s="17">
        <v>4865.5327380952385</v>
      </c>
      <c r="C14" s="17">
        <v>-854.53273809523853</v>
      </c>
    </row>
    <row r="15" spans="1:3" x14ac:dyDescent="0.25">
      <c r="A15" s="2">
        <v>12</v>
      </c>
      <c r="B15" s="17">
        <v>4865.5327380952385</v>
      </c>
      <c r="C15" s="17">
        <v>149.46726190476147</v>
      </c>
    </row>
    <row r="16" spans="1:3" x14ac:dyDescent="0.25">
      <c r="A16" s="2">
        <v>13</v>
      </c>
      <c r="B16" s="17">
        <v>2355.9627976190477</v>
      </c>
      <c r="C16" s="17">
        <v>-439.96279761904771</v>
      </c>
    </row>
    <row r="17" spans="1:3" x14ac:dyDescent="0.25">
      <c r="A17" s="2">
        <v>14</v>
      </c>
      <c r="B17" s="17">
        <v>2355.9627976190477</v>
      </c>
      <c r="C17" s="17">
        <v>-1680.9627976190477</v>
      </c>
    </row>
    <row r="18" spans="1:3" x14ac:dyDescent="0.25">
      <c r="A18" s="2">
        <v>15</v>
      </c>
      <c r="B18" s="17">
        <v>2355.9627976190477</v>
      </c>
      <c r="C18" s="17">
        <v>1280.0372023809523</v>
      </c>
    </row>
    <row r="19" spans="1:3" x14ac:dyDescent="0.25">
      <c r="A19" s="2">
        <v>16</v>
      </c>
      <c r="B19" s="17">
        <v>2355.9627976190477</v>
      </c>
      <c r="C19" s="17">
        <v>868.03720238095229</v>
      </c>
    </row>
    <row r="20" spans="1:3" x14ac:dyDescent="0.25">
      <c r="A20" s="2">
        <v>17</v>
      </c>
      <c r="B20" s="17">
        <v>3078.5744047619046</v>
      </c>
      <c r="C20" s="17">
        <v>-783.57440476190459</v>
      </c>
    </row>
    <row r="21" spans="1:3" x14ac:dyDescent="0.25">
      <c r="A21" s="2">
        <v>18</v>
      </c>
      <c r="B21" s="17">
        <v>3078.5744047619046</v>
      </c>
      <c r="C21" s="17">
        <v>-348.57440476190459</v>
      </c>
    </row>
    <row r="22" spans="1:3" x14ac:dyDescent="0.25">
      <c r="A22" s="2">
        <v>19</v>
      </c>
      <c r="B22" s="17">
        <v>3078.5744047619046</v>
      </c>
      <c r="C22" s="17">
        <v>-460.57440476190459</v>
      </c>
    </row>
    <row r="23" spans="1:3" x14ac:dyDescent="0.25">
      <c r="A23" s="2">
        <v>20</v>
      </c>
      <c r="B23" s="17">
        <v>3078.5744047619046</v>
      </c>
      <c r="C23" s="17">
        <v>1342.4255952380954</v>
      </c>
    </row>
    <row r="24" spans="1:3" x14ac:dyDescent="0.25">
      <c r="A24" s="2">
        <v>21</v>
      </c>
      <c r="B24" s="17">
        <v>3801.1860119047615</v>
      </c>
      <c r="C24" s="17">
        <v>311.81398809523853</v>
      </c>
    </row>
    <row r="25" spans="1:3" x14ac:dyDescent="0.25">
      <c r="A25" s="2">
        <v>22</v>
      </c>
      <c r="B25" s="17">
        <v>3801.1860119047615</v>
      </c>
      <c r="C25" s="17">
        <v>-55.186011904761472</v>
      </c>
    </row>
    <row r="26" spans="1:3" x14ac:dyDescent="0.25">
      <c r="A26" s="2">
        <v>23</v>
      </c>
      <c r="B26" s="17">
        <v>3801.1860119047615</v>
      </c>
      <c r="C26" s="17">
        <v>-269.18601190476147</v>
      </c>
    </row>
    <row r="27" spans="1:3" x14ac:dyDescent="0.25">
      <c r="A27" s="2">
        <v>24</v>
      </c>
      <c r="B27" s="17">
        <v>3801.1860119047615</v>
      </c>
      <c r="C27" s="17">
        <v>23.813988095238528</v>
      </c>
    </row>
    <row r="28" spans="1:3" x14ac:dyDescent="0.25">
      <c r="A28" s="2">
        <v>25</v>
      </c>
      <c r="B28" s="17">
        <v>1291.6160714285706</v>
      </c>
      <c r="C28" s="17">
        <v>-195.61607142857065</v>
      </c>
    </row>
    <row r="29" spans="1:3" x14ac:dyDescent="0.25">
      <c r="A29" s="2">
        <v>26</v>
      </c>
      <c r="B29" s="17">
        <v>1291.6160714285706</v>
      </c>
      <c r="C29" s="17">
        <v>-530.61607142857065</v>
      </c>
    </row>
    <row r="30" spans="1:3" x14ac:dyDescent="0.25">
      <c r="A30" s="2">
        <v>27</v>
      </c>
      <c r="B30" s="17">
        <v>1291.6160714285706</v>
      </c>
      <c r="C30" s="17">
        <v>796.38392857142935</v>
      </c>
    </row>
    <row r="31" spans="1:3" x14ac:dyDescent="0.25">
      <c r="A31" s="2">
        <v>28</v>
      </c>
      <c r="B31" s="17">
        <v>1291.6160714285706</v>
      </c>
      <c r="C31" s="17">
        <v>-471.61607142857065</v>
      </c>
    </row>
    <row r="32" spans="1:3" x14ac:dyDescent="0.25">
      <c r="A32" s="2">
        <v>29</v>
      </c>
      <c r="B32" s="17">
        <v>2014.2276785714275</v>
      </c>
      <c r="C32" s="17">
        <v>99.772321428572468</v>
      </c>
    </row>
    <row r="33" spans="1:3" x14ac:dyDescent="0.25">
      <c r="A33" s="2">
        <v>30</v>
      </c>
      <c r="B33" s="17">
        <v>2014.2276785714275</v>
      </c>
      <c r="C33" s="17">
        <v>-132.22767857142753</v>
      </c>
    </row>
    <row r="34" spans="1:3" x14ac:dyDescent="0.25">
      <c r="A34" s="2">
        <v>31</v>
      </c>
      <c r="B34" s="17">
        <v>2014.2276785714275</v>
      </c>
      <c r="C34" s="17">
        <v>144.77232142857247</v>
      </c>
    </row>
    <row r="35" spans="1:3" x14ac:dyDescent="0.25">
      <c r="A35" s="2">
        <v>32</v>
      </c>
      <c r="B35" s="17">
        <v>2014.2276785714275</v>
      </c>
      <c r="C35" s="17">
        <v>-412.22767857142753</v>
      </c>
    </row>
    <row r="36" spans="1:3" x14ac:dyDescent="0.25">
      <c r="A36" s="2">
        <v>33</v>
      </c>
      <c r="B36" s="17">
        <v>2736.8392857142844</v>
      </c>
      <c r="C36" s="17">
        <v>617.16071428571558</v>
      </c>
    </row>
    <row r="37" spans="1:3" ht="15.75" thickBot="1" x14ac:dyDescent="0.3">
      <c r="A37" s="3">
        <v>34</v>
      </c>
      <c r="B37" s="18">
        <v>2736.8392857142844</v>
      </c>
      <c r="C37" s="18">
        <v>190.16071428571558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D1048576"/>
    </sheetView>
  </sheetViews>
  <sheetFormatPr defaultRowHeight="15" x14ac:dyDescent="0.25"/>
  <cols>
    <col min="1" max="4" width="12.7109375" customWidth="1"/>
  </cols>
  <sheetData>
    <row r="1" spans="1:12" ht="30" x14ac:dyDescent="0.25">
      <c r="A1" s="1" t="s">
        <v>1</v>
      </c>
      <c r="B1" s="1" t="s">
        <v>3</v>
      </c>
      <c r="C1" s="1" t="s">
        <v>0</v>
      </c>
      <c r="D1" s="1" t="s">
        <v>2</v>
      </c>
      <c r="F1" t="s">
        <v>27</v>
      </c>
    </row>
    <row r="2" spans="1:12" ht="15.75" thickBot="1" x14ac:dyDescent="0.3">
      <c r="A2">
        <v>1</v>
      </c>
      <c r="B2">
        <v>4141</v>
      </c>
      <c r="C2">
        <v>59</v>
      </c>
      <c r="D2">
        <v>200</v>
      </c>
    </row>
    <row r="3" spans="1:12" x14ac:dyDescent="0.25">
      <c r="A3">
        <v>2</v>
      </c>
      <c r="B3">
        <v>3842</v>
      </c>
      <c r="C3">
        <v>59</v>
      </c>
      <c r="D3">
        <v>200</v>
      </c>
      <c r="F3" s="5" t="s">
        <v>4</v>
      </c>
      <c r="G3" s="5"/>
    </row>
    <row r="4" spans="1:12" x14ac:dyDescent="0.25">
      <c r="A4">
        <v>3</v>
      </c>
      <c r="B4">
        <v>3056</v>
      </c>
      <c r="C4">
        <v>59</v>
      </c>
      <c r="D4">
        <v>200</v>
      </c>
      <c r="F4" s="2" t="s">
        <v>5</v>
      </c>
      <c r="G4" s="2">
        <v>0.87047454946371561</v>
      </c>
    </row>
    <row r="5" spans="1:12" x14ac:dyDescent="0.25">
      <c r="A5">
        <v>4</v>
      </c>
      <c r="B5">
        <v>3519</v>
      </c>
      <c r="C5">
        <v>59</v>
      </c>
      <c r="D5">
        <v>200</v>
      </c>
      <c r="F5" s="2" t="s">
        <v>6</v>
      </c>
      <c r="G5" s="2">
        <v>0.75772594126405868</v>
      </c>
    </row>
    <row r="6" spans="1:12" x14ac:dyDescent="0.25">
      <c r="A6">
        <v>5</v>
      </c>
      <c r="B6">
        <v>4226</v>
      </c>
      <c r="C6">
        <v>59</v>
      </c>
      <c r="D6">
        <v>400</v>
      </c>
      <c r="F6" s="2" t="s">
        <v>7</v>
      </c>
      <c r="G6" s="2">
        <v>0.7420953568294818</v>
      </c>
    </row>
    <row r="7" spans="1:12" x14ac:dyDescent="0.25">
      <c r="A7">
        <v>6</v>
      </c>
      <c r="B7">
        <v>4630</v>
      </c>
      <c r="C7">
        <v>59</v>
      </c>
      <c r="D7">
        <v>400</v>
      </c>
      <c r="F7" s="2" t="s">
        <v>8</v>
      </c>
      <c r="G7" s="2">
        <v>638.06528809829501</v>
      </c>
    </row>
    <row r="8" spans="1:12" ht="15.75" thickBot="1" x14ac:dyDescent="0.3">
      <c r="A8">
        <v>7</v>
      </c>
      <c r="B8">
        <v>3507</v>
      </c>
      <c r="C8">
        <v>59</v>
      </c>
      <c r="D8">
        <v>400</v>
      </c>
      <c r="F8" s="3" t="s">
        <v>9</v>
      </c>
      <c r="G8" s="3">
        <v>34</v>
      </c>
    </row>
    <row r="9" spans="1:12" x14ac:dyDescent="0.25">
      <c r="A9">
        <v>8</v>
      </c>
      <c r="B9">
        <v>3754</v>
      </c>
      <c r="C9">
        <v>59</v>
      </c>
      <c r="D9">
        <v>400</v>
      </c>
    </row>
    <row r="10" spans="1:12" ht="15.75" thickBot="1" x14ac:dyDescent="0.3">
      <c r="A10">
        <v>9</v>
      </c>
      <c r="B10">
        <v>5000</v>
      </c>
      <c r="C10">
        <v>59</v>
      </c>
      <c r="D10">
        <v>600</v>
      </c>
      <c r="F10" t="s">
        <v>10</v>
      </c>
    </row>
    <row r="11" spans="1:12" x14ac:dyDescent="0.25">
      <c r="A11">
        <v>10</v>
      </c>
      <c r="B11">
        <v>5120</v>
      </c>
      <c r="C11">
        <v>59</v>
      </c>
      <c r="D11">
        <v>600</v>
      </c>
      <c r="F11" s="4"/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</row>
    <row r="12" spans="1:12" x14ac:dyDescent="0.25">
      <c r="A12">
        <v>11</v>
      </c>
      <c r="B12">
        <v>4011</v>
      </c>
      <c r="C12">
        <v>59</v>
      </c>
      <c r="D12">
        <v>600</v>
      </c>
      <c r="F12" s="2" t="s">
        <v>11</v>
      </c>
      <c r="G12" s="2">
        <v>2</v>
      </c>
      <c r="H12" s="2">
        <v>39472730.773021705</v>
      </c>
      <c r="I12" s="2">
        <v>19736365.386510853</v>
      </c>
      <c r="J12" s="2">
        <v>48.477134328251466</v>
      </c>
      <c r="K12" s="2">
        <v>2.8625770286109102E-10</v>
      </c>
    </row>
    <row r="13" spans="1:12" x14ac:dyDescent="0.25">
      <c r="A13">
        <v>12</v>
      </c>
      <c r="B13">
        <v>5015</v>
      </c>
      <c r="C13">
        <v>59</v>
      </c>
      <c r="D13">
        <v>600</v>
      </c>
      <c r="F13" s="2" t="s">
        <v>12</v>
      </c>
      <c r="G13" s="2">
        <v>31</v>
      </c>
      <c r="H13" s="2">
        <v>12620946.668154767</v>
      </c>
      <c r="I13" s="2">
        <v>407127.31187596021</v>
      </c>
      <c r="J13" s="2"/>
      <c r="K13" s="2"/>
    </row>
    <row r="14" spans="1:12" ht="15.75" thickBot="1" x14ac:dyDescent="0.3">
      <c r="A14">
        <v>13</v>
      </c>
      <c r="B14">
        <v>1916</v>
      </c>
      <c r="C14">
        <v>79</v>
      </c>
      <c r="D14">
        <v>200</v>
      </c>
      <c r="F14" s="3" t="s">
        <v>13</v>
      </c>
      <c r="G14" s="3">
        <v>33</v>
      </c>
      <c r="H14" s="3">
        <v>52093677.441176474</v>
      </c>
      <c r="I14" s="3"/>
      <c r="J14" s="3"/>
      <c r="K14" s="3"/>
    </row>
    <row r="15" spans="1:12" ht="15.75" thickBot="1" x14ac:dyDescent="0.3">
      <c r="A15">
        <v>14</v>
      </c>
      <c r="B15">
        <v>675</v>
      </c>
      <c r="C15">
        <v>79</v>
      </c>
      <c r="D15">
        <v>200</v>
      </c>
    </row>
    <row r="16" spans="1:12" x14ac:dyDescent="0.25">
      <c r="A16">
        <v>15</v>
      </c>
      <c r="B16">
        <v>3636</v>
      </c>
      <c r="C16">
        <v>79</v>
      </c>
      <c r="D16">
        <v>200</v>
      </c>
      <c r="F16" s="4"/>
      <c r="G16" s="4" t="s">
        <v>20</v>
      </c>
      <c r="H16" s="4" t="s">
        <v>8</v>
      </c>
      <c r="I16" s="4" t="s">
        <v>21</v>
      </c>
      <c r="J16" s="4" t="s">
        <v>22</v>
      </c>
      <c r="K16" s="4" t="s">
        <v>23</v>
      </c>
      <c r="L16" s="4" t="s">
        <v>24</v>
      </c>
    </row>
    <row r="17" spans="1:12" x14ac:dyDescent="0.25">
      <c r="A17">
        <v>16</v>
      </c>
      <c r="B17">
        <v>3224</v>
      </c>
      <c r="C17">
        <v>79</v>
      </c>
      <c r="D17">
        <v>200</v>
      </c>
      <c r="F17" s="2" t="s">
        <v>14</v>
      </c>
      <c r="G17" s="2">
        <v>5837.5207589285737</v>
      </c>
      <c r="H17" s="2">
        <v>628.15022498543271</v>
      </c>
      <c r="I17" s="2">
        <v>9.2931921803641</v>
      </c>
      <c r="J17" s="2">
        <v>1.7910091485081622E-10</v>
      </c>
      <c r="K17" s="2">
        <v>4556.3999287138549</v>
      </c>
      <c r="L17" s="2">
        <v>7118.6415891432925</v>
      </c>
    </row>
    <row r="18" spans="1:12" x14ac:dyDescent="0.25">
      <c r="A18">
        <v>17</v>
      </c>
      <c r="B18">
        <v>2295</v>
      </c>
      <c r="C18">
        <v>79</v>
      </c>
      <c r="D18">
        <v>400</v>
      </c>
      <c r="F18" s="2" t="s">
        <v>0</v>
      </c>
      <c r="G18" s="2">
        <v>-53.217336309523837</v>
      </c>
      <c r="H18" s="2">
        <v>6.8522205592667325</v>
      </c>
      <c r="I18" s="2">
        <v>-7.7664365659617225</v>
      </c>
      <c r="J18" s="2">
        <v>9.2001601301996489E-9</v>
      </c>
      <c r="K18" s="2">
        <v>-67.192532277822252</v>
      </c>
      <c r="L18" s="2">
        <v>-39.242140341225422</v>
      </c>
    </row>
    <row r="19" spans="1:12" ht="15.75" thickBot="1" x14ac:dyDescent="0.3">
      <c r="A19">
        <v>18</v>
      </c>
      <c r="B19">
        <v>2730</v>
      </c>
      <c r="C19">
        <v>79</v>
      </c>
      <c r="D19">
        <v>400</v>
      </c>
      <c r="F19" s="3" t="s">
        <v>2</v>
      </c>
      <c r="G19" s="3">
        <v>3.6130580357142845</v>
      </c>
      <c r="H19" s="3">
        <v>0.68522205592667296</v>
      </c>
      <c r="I19" s="3">
        <v>5.2728279897939032</v>
      </c>
      <c r="J19" s="3">
        <v>9.82196069335914E-6</v>
      </c>
      <c r="K19" s="3">
        <v>2.2155384388844435</v>
      </c>
      <c r="L19" s="3">
        <v>5.0105776325441251</v>
      </c>
    </row>
    <row r="20" spans="1:12" x14ac:dyDescent="0.25">
      <c r="A20">
        <v>19</v>
      </c>
      <c r="B20">
        <v>2618</v>
      </c>
      <c r="C20">
        <v>79</v>
      </c>
      <c r="D20">
        <v>400</v>
      </c>
    </row>
    <row r="21" spans="1:12" x14ac:dyDescent="0.25">
      <c r="A21">
        <v>20</v>
      </c>
      <c r="B21">
        <v>4421</v>
      </c>
      <c r="C21">
        <v>79</v>
      </c>
      <c r="D21">
        <v>400</v>
      </c>
    </row>
    <row r="22" spans="1:12" x14ac:dyDescent="0.25">
      <c r="A22">
        <v>21</v>
      </c>
      <c r="B22">
        <v>4113</v>
      </c>
      <c r="C22">
        <v>79</v>
      </c>
      <c r="D22">
        <v>600</v>
      </c>
    </row>
    <row r="23" spans="1:12" x14ac:dyDescent="0.25">
      <c r="A23">
        <v>22</v>
      </c>
      <c r="B23">
        <v>3746</v>
      </c>
      <c r="C23">
        <v>79</v>
      </c>
      <c r="D23">
        <v>600</v>
      </c>
      <c r="F23" t="s">
        <v>28</v>
      </c>
    </row>
    <row r="24" spans="1:12" ht="15.75" thickBot="1" x14ac:dyDescent="0.3">
      <c r="A24">
        <v>23</v>
      </c>
      <c r="B24">
        <v>3532</v>
      </c>
      <c r="C24">
        <v>79</v>
      </c>
      <c r="D24">
        <v>600</v>
      </c>
    </row>
    <row r="25" spans="1:12" x14ac:dyDescent="0.25">
      <c r="A25">
        <v>24</v>
      </c>
      <c r="B25">
        <v>3825</v>
      </c>
      <c r="C25">
        <v>79</v>
      </c>
      <c r="D25">
        <v>600</v>
      </c>
      <c r="F25" s="4" t="s">
        <v>29</v>
      </c>
      <c r="G25" s="4" t="s">
        <v>30</v>
      </c>
      <c r="H25" s="4" t="s">
        <v>31</v>
      </c>
    </row>
    <row r="26" spans="1:12" x14ac:dyDescent="0.25">
      <c r="A26">
        <v>25</v>
      </c>
      <c r="B26">
        <v>1096</v>
      </c>
      <c r="C26">
        <v>99</v>
      </c>
      <c r="D26">
        <v>200</v>
      </c>
      <c r="F26" s="2">
        <v>1</v>
      </c>
      <c r="G26" s="2">
        <v>3420.3095238095243</v>
      </c>
      <c r="H26" s="2">
        <v>720.69047619047569</v>
      </c>
    </row>
    <row r="27" spans="1:12" x14ac:dyDescent="0.25">
      <c r="A27">
        <v>26</v>
      </c>
      <c r="B27">
        <v>761</v>
      </c>
      <c r="C27">
        <v>99</v>
      </c>
      <c r="D27">
        <v>200</v>
      </c>
      <c r="F27" s="2">
        <v>2</v>
      </c>
      <c r="G27" s="2">
        <v>3420.3095238095243</v>
      </c>
      <c r="H27" s="2">
        <v>421.69047619047569</v>
      </c>
    </row>
    <row r="28" spans="1:12" x14ac:dyDescent="0.25">
      <c r="A28">
        <v>27</v>
      </c>
      <c r="B28">
        <v>2088</v>
      </c>
      <c r="C28">
        <v>99</v>
      </c>
      <c r="D28">
        <v>200</v>
      </c>
      <c r="F28" s="2">
        <v>3</v>
      </c>
      <c r="G28" s="2">
        <v>3420.3095238095243</v>
      </c>
      <c r="H28" s="2">
        <v>-364.30952380952431</v>
      </c>
    </row>
    <row r="29" spans="1:12" x14ac:dyDescent="0.25">
      <c r="A29">
        <v>28</v>
      </c>
      <c r="B29">
        <v>820</v>
      </c>
      <c r="C29">
        <v>99</v>
      </c>
      <c r="D29">
        <v>200</v>
      </c>
      <c r="F29" s="2">
        <v>4</v>
      </c>
      <c r="G29" s="2">
        <v>3420.3095238095243</v>
      </c>
      <c r="H29" s="2">
        <v>98.690476190475692</v>
      </c>
    </row>
    <row r="30" spans="1:12" x14ac:dyDescent="0.25">
      <c r="A30">
        <v>29</v>
      </c>
      <c r="B30">
        <v>2114</v>
      </c>
      <c r="C30">
        <v>99</v>
      </c>
      <c r="D30">
        <v>400</v>
      </c>
      <c r="F30" s="2">
        <v>5</v>
      </c>
      <c r="G30" s="2">
        <v>4142.9211309523816</v>
      </c>
      <c r="H30" s="2">
        <v>83.078869047618355</v>
      </c>
    </row>
    <row r="31" spans="1:12" x14ac:dyDescent="0.25">
      <c r="A31">
        <v>30</v>
      </c>
      <c r="B31">
        <v>1882</v>
      </c>
      <c r="C31">
        <v>99</v>
      </c>
      <c r="D31">
        <v>400</v>
      </c>
      <c r="F31" s="2">
        <v>6</v>
      </c>
      <c r="G31" s="2">
        <v>4142.9211309523816</v>
      </c>
      <c r="H31" s="2">
        <v>487.07886904761835</v>
      </c>
    </row>
    <row r="32" spans="1:12" x14ac:dyDescent="0.25">
      <c r="A32">
        <v>31</v>
      </c>
      <c r="B32">
        <v>2159</v>
      </c>
      <c r="C32">
        <v>99</v>
      </c>
      <c r="D32">
        <v>400</v>
      </c>
      <c r="F32" s="2">
        <v>7</v>
      </c>
      <c r="G32" s="2">
        <v>4142.9211309523816</v>
      </c>
      <c r="H32" s="2">
        <v>-635.92113095238165</v>
      </c>
    </row>
    <row r="33" spans="1:8" x14ac:dyDescent="0.25">
      <c r="A33">
        <v>32</v>
      </c>
      <c r="B33">
        <v>1602</v>
      </c>
      <c r="C33">
        <v>99</v>
      </c>
      <c r="D33">
        <v>400</v>
      </c>
      <c r="F33" s="2">
        <v>8</v>
      </c>
      <c r="G33" s="2">
        <v>4142.9211309523816</v>
      </c>
      <c r="H33" s="2">
        <v>-388.92113095238165</v>
      </c>
    </row>
    <row r="34" spans="1:8" x14ac:dyDescent="0.25">
      <c r="A34">
        <v>33</v>
      </c>
      <c r="B34">
        <v>3354</v>
      </c>
      <c r="C34">
        <v>99</v>
      </c>
      <c r="D34">
        <v>600</v>
      </c>
      <c r="F34" s="2">
        <v>9</v>
      </c>
      <c r="G34" s="2">
        <v>4865.5327380952385</v>
      </c>
      <c r="H34" s="2">
        <v>134.46726190476147</v>
      </c>
    </row>
    <row r="35" spans="1:8" x14ac:dyDescent="0.25">
      <c r="A35">
        <v>34</v>
      </c>
      <c r="B35">
        <v>2927</v>
      </c>
      <c r="C35">
        <v>99</v>
      </c>
      <c r="D35">
        <v>600</v>
      </c>
      <c r="F35" s="2">
        <v>10</v>
      </c>
      <c r="G35" s="2">
        <v>4865.5327380952385</v>
      </c>
      <c r="H35" s="2">
        <v>254.46726190476147</v>
      </c>
    </row>
    <row r="36" spans="1:8" x14ac:dyDescent="0.25">
      <c r="F36" s="2">
        <v>11</v>
      </c>
      <c r="G36" s="2">
        <v>4865.5327380952385</v>
      </c>
      <c r="H36" s="2">
        <v>-854.53273809523853</v>
      </c>
    </row>
    <row r="37" spans="1:8" x14ac:dyDescent="0.25">
      <c r="F37" s="2">
        <v>12</v>
      </c>
      <c r="G37" s="2">
        <v>4865.5327380952385</v>
      </c>
      <c r="H37" s="2">
        <v>149.46726190476147</v>
      </c>
    </row>
    <row r="38" spans="1:8" x14ac:dyDescent="0.25">
      <c r="F38" s="2">
        <v>13</v>
      </c>
      <c r="G38" s="2">
        <v>2355.9627976190477</v>
      </c>
      <c r="H38" s="2">
        <v>-439.96279761904771</v>
      </c>
    </row>
    <row r="39" spans="1:8" x14ac:dyDescent="0.25">
      <c r="F39" s="2">
        <v>14</v>
      </c>
      <c r="G39" s="2">
        <v>2355.9627976190477</v>
      </c>
      <c r="H39" s="2">
        <v>-1680.9627976190477</v>
      </c>
    </row>
    <row r="40" spans="1:8" x14ac:dyDescent="0.25">
      <c r="F40" s="2">
        <v>15</v>
      </c>
      <c r="G40" s="2">
        <v>2355.9627976190477</v>
      </c>
      <c r="H40" s="2">
        <v>1280.0372023809523</v>
      </c>
    </row>
    <row r="41" spans="1:8" x14ac:dyDescent="0.25">
      <c r="F41" s="2">
        <v>16</v>
      </c>
      <c r="G41" s="2">
        <v>2355.9627976190477</v>
      </c>
      <c r="H41" s="2">
        <v>868.03720238095229</v>
      </c>
    </row>
    <row r="42" spans="1:8" x14ac:dyDescent="0.25">
      <c r="F42" s="2">
        <v>17</v>
      </c>
      <c r="G42" s="2">
        <v>3078.5744047619046</v>
      </c>
      <c r="H42" s="2">
        <v>-783.57440476190459</v>
      </c>
    </row>
    <row r="43" spans="1:8" x14ac:dyDescent="0.25">
      <c r="F43" s="2">
        <v>18</v>
      </c>
      <c r="G43" s="2">
        <v>3078.5744047619046</v>
      </c>
      <c r="H43" s="2">
        <v>-348.57440476190459</v>
      </c>
    </row>
    <row r="44" spans="1:8" x14ac:dyDescent="0.25">
      <c r="F44" s="2">
        <v>19</v>
      </c>
      <c r="G44" s="2">
        <v>3078.5744047619046</v>
      </c>
      <c r="H44" s="2">
        <v>-460.57440476190459</v>
      </c>
    </row>
    <row r="45" spans="1:8" x14ac:dyDescent="0.25">
      <c r="F45" s="2">
        <v>20</v>
      </c>
      <c r="G45" s="2">
        <v>3078.5744047619046</v>
      </c>
      <c r="H45" s="2">
        <v>1342.4255952380954</v>
      </c>
    </row>
    <row r="46" spans="1:8" x14ac:dyDescent="0.25">
      <c r="F46" s="2">
        <v>21</v>
      </c>
      <c r="G46" s="2">
        <v>3801.1860119047615</v>
      </c>
      <c r="H46" s="2">
        <v>311.81398809523853</v>
      </c>
    </row>
    <row r="47" spans="1:8" x14ac:dyDescent="0.25">
      <c r="F47" s="2">
        <v>22</v>
      </c>
      <c r="G47" s="2">
        <v>3801.1860119047615</v>
      </c>
      <c r="H47" s="2">
        <v>-55.186011904761472</v>
      </c>
    </row>
    <row r="48" spans="1:8" x14ac:dyDescent="0.25">
      <c r="F48" s="2">
        <v>23</v>
      </c>
      <c r="G48" s="2">
        <v>3801.1860119047615</v>
      </c>
      <c r="H48" s="2">
        <v>-269.18601190476147</v>
      </c>
    </row>
    <row r="49" spans="6:8" x14ac:dyDescent="0.25">
      <c r="F49" s="2">
        <v>24</v>
      </c>
      <c r="G49" s="2">
        <v>3801.1860119047615</v>
      </c>
      <c r="H49" s="2">
        <v>23.813988095238528</v>
      </c>
    </row>
    <row r="50" spans="6:8" x14ac:dyDescent="0.25">
      <c r="F50" s="2">
        <v>25</v>
      </c>
      <c r="G50" s="2">
        <v>1291.6160714285706</v>
      </c>
      <c r="H50" s="2">
        <v>-195.61607142857065</v>
      </c>
    </row>
    <row r="51" spans="6:8" x14ac:dyDescent="0.25">
      <c r="F51" s="2">
        <v>26</v>
      </c>
      <c r="G51" s="2">
        <v>1291.6160714285706</v>
      </c>
      <c r="H51" s="2">
        <v>-530.61607142857065</v>
      </c>
    </row>
    <row r="52" spans="6:8" x14ac:dyDescent="0.25">
      <c r="F52" s="2">
        <v>27</v>
      </c>
      <c r="G52" s="2">
        <v>1291.6160714285706</v>
      </c>
      <c r="H52" s="2">
        <v>796.38392857142935</v>
      </c>
    </row>
    <row r="53" spans="6:8" x14ac:dyDescent="0.25">
      <c r="F53" s="2">
        <v>28</v>
      </c>
      <c r="G53" s="2">
        <v>1291.6160714285706</v>
      </c>
      <c r="H53" s="2">
        <v>-471.61607142857065</v>
      </c>
    </row>
    <row r="54" spans="6:8" x14ac:dyDescent="0.25">
      <c r="F54" s="2">
        <v>29</v>
      </c>
      <c r="G54" s="2">
        <v>2014.2276785714275</v>
      </c>
      <c r="H54" s="2">
        <v>99.772321428572468</v>
      </c>
    </row>
    <row r="55" spans="6:8" x14ac:dyDescent="0.25">
      <c r="F55" s="2">
        <v>30</v>
      </c>
      <c r="G55" s="2">
        <v>2014.2276785714275</v>
      </c>
      <c r="H55" s="2">
        <v>-132.22767857142753</v>
      </c>
    </row>
    <row r="56" spans="6:8" x14ac:dyDescent="0.25">
      <c r="F56" s="2">
        <v>31</v>
      </c>
      <c r="G56" s="2">
        <v>2014.2276785714275</v>
      </c>
      <c r="H56" s="2">
        <v>144.77232142857247</v>
      </c>
    </row>
    <row r="57" spans="6:8" x14ac:dyDescent="0.25">
      <c r="F57" s="2">
        <v>32</v>
      </c>
      <c r="G57" s="2">
        <v>2014.2276785714275</v>
      </c>
      <c r="H57" s="2">
        <v>-412.22767857142753</v>
      </c>
    </row>
    <row r="58" spans="6:8" x14ac:dyDescent="0.25">
      <c r="F58" s="2">
        <v>33</v>
      </c>
      <c r="G58" s="2">
        <v>2736.8392857142844</v>
      </c>
      <c r="H58" s="2">
        <v>617.16071428571558</v>
      </c>
    </row>
    <row r="59" spans="6:8" ht="15.75" thickBot="1" x14ac:dyDescent="0.3">
      <c r="F59" s="3">
        <v>34</v>
      </c>
      <c r="G59" s="3">
        <v>2736.8392857142844</v>
      </c>
      <c r="H59" s="3">
        <v>190.16071428571558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O33" sqref="O33"/>
    </sheetView>
  </sheetViews>
  <sheetFormatPr defaultRowHeight="15" x14ac:dyDescent="0.25"/>
  <cols>
    <col min="1" max="4" width="12.7109375" customWidth="1"/>
    <col min="6" max="6" width="26.28515625" bestFit="1" customWidth="1"/>
    <col min="7" max="7" width="13.7109375" bestFit="1" customWidth="1"/>
    <col min="8" max="8" width="22.7109375" customWidth="1"/>
    <col min="9" max="10" width="12" bestFit="1" customWidth="1"/>
    <col min="11" max="11" width="14.7109375" bestFit="1" customWidth="1"/>
  </cols>
  <sheetData>
    <row r="1" spans="1:11" ht="30" x14ac:dyDescent="0.35">
      <c r="A1" s="1" t="s">
        <v>1</v>
      </c>
      <c r="B1" s="1" t="s">
        <v>3</v>
      </c>
      <c r="C1" s="1" t="s">
        <v>0</v>
      </c>
      <c r="D1" s="1" t="s">
        <v>2</v>
      </c>
      <c r="F1" t="s">
        <v>36</v>
      </c>
      <c r="G1" s="6" t="s">
        <v>39</v>
      </c>
    </row>
    <row r="2" spans="1:11" ht="15.75" thickBot="1" x14ac:dyDescent="0.3">
      <c r="A2">
        <v>1</v>
      </c>
      <c r="B2">
        <v>4141</v>
      </c>
      <c r="C2">
        <v>59</v>
      </c>
      <c r="D2">
        <v>200</v>
      </c>
    </row>
    <row r="3" spans="1:11" x14ac:dyDescent="0.25">
      <c r="A3">
        <v>2</v>
      </c>
      <c r="B3">
        <v>3842</v>
      </c>
      <c r="C3">
        <v>59</v>
      </c>
      <c r="D3">
        <v>200</v>
      </c>
      <c r="F3" s="5" t="s">
        <v>4</v>
      </c>
      <c r="G3" s="5"/>
    </row>
    <row r="4" spans="1:11" x14ac:dyDescent="0.25">
      <c r="A4">
        <v>3</v>
      </c>
      <c r="B4">
        <v>3056</v>
      </c>
      <c r="C4">
        <v>59</v>
      </c>
      <c r="D4">
        <v>200</v>
      </c>
      <c r="F4" s="2" t="s">
        <v>5</v>
      </c>
      <c r="G4" s="23">
        <v>0.73514597123787406</v>
      </c>
    </row>
    <row r="5" spans="1:11" x14ac:dyDescent="0.25">
      <c r="A5">
        <v>4</v>
      </c>
      <c r="B5">
        <v>3519</v>
      </c>
      <c r="C5">
        <v>59</v>
      </c>
      <c r="D5">
        <v>200</v>
      </c>
      <c r="F5" s="2" t="s">
        <v>6</v>
      </c>
      <c r="G5" s="23">
        <v>0.54043959902727723</v>
      </c>
    </row>
    <row r="6" spans="1:11" x14ac:dyDescent="0.25">
      <c r="A6">
        <v>5</v>
      </c>
      <c r="B6">
        <v>4226</v>
      </c>
      <c r="C6">
        <v>59</v>
      </c>
      <c r="D6">
        <v>400</v>
      </c>
      <c r="F6" s="2" t="s">
        <v>7</v>
      </c>
      <c r="G6" s="23">
        <v>0.52607833649687963</v>
      </c>
    </row>
    <row r="7" spans="1:11" x14ac:dyDescent="0.25">
      <c r="A7">
        <v>6</v>
      </c>
      <c r="B7">
        <v>4630</v>
      </c>
      <c r="C7">
        <v>59</v>
      </c>
      <c r="D7">
        <v>400</v>
      </c>
      <c r="F7" s="2" t="s">
        <v>8</v>
      </c>
      <c r="G7" s="23">
        <v>864.94565026167152</v>
      </c>
    </row>
    <row r="8" spans="1:11" ht="15.75" thickBot="1" x14ac:dyDescent="0.3">
      <c r="A8">
        <v>7</v>
      </c>
      <c r="B8">
        <v>3507</v>
      </c>
      <c r="C8">
        <v>59</v>
      </c>
      <c r="D8">
        <v>400</v>
      </c>
      <c r="F8" s="3" t="s">
        <v>9</v>
      </c>
      <c r="G8" s="3">
        <v>34</v>
      </c>
    </row>
    <row r="9" spans="1:11" x14ac:dyDescent="0.25">
      <c r="A9">
        <v>8</v>
      </c>
      <c r="B9">
        <v>3754</v>
      </c>
      <c r="C9">
        <v>59</v>
      </c>
      <c r="D9">
        <v>400</v>
      </c>
    </row>
    <row r="10" spans="1:11" ht="15.75" thickBot="1" x14ac:dyDescent="0.3">
      <c r="A10">
        <v>9</v>
      </c>
      <c r="B10">
        <v>5000</v>
      </c>
      <c r="C10">
        <v>59</v>
      </c>
      <c r="D10">
        <v>600</v>
      </c>
      <c r="F10" t="s">
        <v>10</v>
      </c>
    </row>
    <row r="11" spans="1:11" x14ac:dyDescent="0.25">
      <c r="A11">
        <v>10</v>
      </c>
      <c r="B11">
        <v>5120</v>
      </c>
      <c r="C11">
        <v>59</v>
      </c>
      <c r="D11">
        <v>600</v>
      </c>
      <c r="F11" s="4"/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</row>
    <row r="12" spans="1:11" x14ac:dyDescent="0.25">
      <c r="A12">
        <v>11</v>
      </c>
      <c r="B12">
        <v>4011</v>
      </c>
      <c r="C12">
        <v>59</v>
      </c>
      <c r="D12">
        <v>600</v>
      </c>
      <c r="F12" s="2" t="s">
        <v>11</v>
      </c>
      <c r="G12" s="2">
        <v>1</v>
      </c>
      <c r="H12" s="13">
        <v>28153486.148165729</v>
      </c>
      <c r="I12" s="13">
        <v>28153486.148165729</v>
      </c>
      <c r="J12" s="24">
        <v>37.631760987821401</v>
      </c>
      <c r="K12" s="25">
        <v>7.3585540307189872E-7</v>
      </c>
    </row>
    <row r="13" spans="1:11" x14ac:dyDescent="0.25">
      <c r="A13">
        <v>12</v>
      </c>
      <c r="B13">
        <v>5015</v>
      </c>
      <c r="C13">
        <v>59</v>
      </c>
      <c r="D13">
        <v>600</v>
      </c>
      <c r="F13" s="2" t="s">
        <v>12</v>
      </c>
      <c r="G13" s="2">
        <v>32</v>
      </c>
      <c r="H13" s="13">
        <v>23940191.293010745</v>
      </c>
      <c r="I13" s="13">
        <v>748130.97790658579</v>
      </c>
      <c r="J13" s="13"/>
      <c r="K13" s="13"/>
    </row>
    <row r="14" spans="1:11" ht="15.75" thickBot="1" x14ac:dyDescent="0.3">
      <c r="A14">
        <v>13</v>
      </c>
      <c r="B14">
        <v>1916</v>
      </c>
      <c r="C14">
        <v>79</v>
      </c>
      <c r="D14">
        <v>200</v>
      </c>
      <c r="F14" s="3" t="s">
        <v>13</v>
      </c>
      <c r="G14" s="3">
        <v>33</v>
      </c>
      <c r="H14" s="14">
        <v>52093677.441176474</v>
      </c>
      <c r="I14" s="14"/>
      <c r="J14" s="14"/>
      <c r="K14" s="14"/>
    </row>
    <row r="15" spans="1:11" x14ac:dyDescent="0.25">
      <c r="A15">
        <v>14</v>
      </c>
      <c r="B15">
        <v>675</v>
      </c>
      <c r="C15">
        <v>79</v>
      </c>
      <c r="D15">
        <v>200</v>
      </c>
    </row>
    <row r="16" spans="1:11" ht="18" x14ac:dyDescent="0.35">
      <c r="A16">
        <v>15</v>
      </c>
      <c r="B16">
        <v>3636</v>
      </c>
      <c r="C16">
        <v>79</v>
      </c>
      <c r="D16">
        <v>200</v>
      </c>
      <c r="F16" t="s">
        <v>37</v>
      </c>
      <c r="G16" s="6" t="s">
        <v>38</v>
      </c>
    </row>
    <row r="17" spans="1:11" ht="15.75" thickBot="1" x14ac:dyDescent="0.3">
      <c r="A17">
        <v>16</v>
      </c>
      <c r="B17">
        <v>3224</v>
      </c>
      <c r="C17">
        <v>79</v>
      </c>
      <c r="D17">
        <v>200</v>
      </c>
    </row>
    <row r="18" spans="1:11" x14ac:dyDescent="0.25">
      <c r="A18">
        <v>17</v>
      </c>
      <c r="B18">
        <v>2295</v>
      </c>
      <c r="C18">
        <v>79</v>
      </c>
      <c r="D18">
        <v>400</v>
      </c>
      <c r="F18" s="5" t="s">
        <v>4</v>
      </c>
      <c r="G18" s="5"/>
    </row>
    <row r="19" spans="1:11" x14ac:dyDescent="0.25">
      <c r="A19">
        <v>18</v>
      </c>
      <c r="B19">
        <v>2730</v>
      </c>
      <c r="C19">
        <v>79</v>
      </c>
      <c r="D19">
        <v>400</v>
      </c>
      <c r="F19" s="2" t="s">
        <v>5</v>
      </c>
      <c r="G19" s="23">
        <v>0.53509509837480107</v>
      </c>
    </row>
    <row r="20" spans="1:11" x14ac:dyDescent="0.25">
      <c r="A20">
        <v>19</v>
      </c>
      <c r="B20">
        <v>2618</v>
      </c>
      <c r="C20">
        <v>79</v>
      </c>
      <c r="D20">
        <v>400</v>
      </c>
      <c r="F20" s="2" t="s">
        <v>6</v>
      </c>
      <c r="G20" s="23">
        <v>0.28632676430473802</v>
      </c>
    </row>
    <row r="21" spans="1:11" x14ac:dyDescent="0.25">
      <c r="A21">
        <v>20</v>
      </c>
      <c r="B21">
        <v>4421</v>
      </c>
      <c r="C21">
        <v>79</v>
      </c>
      <c r="D21">
        <v>400</v>
      </c>
      <c r="F21" s="2" t="s">
        <v>7</v>
      </c>
      <c r="G21" s="23">
        <v>0.26402447568926107</v>
      </c>
    </row>
    <row r="22" spans="1:11" x14ac:dyDescent="0.25">
      <c r="A22">
        <v>21</v>
      </c>
      <c r="B22">
        <v>4113</v>
      </c>
      <c r="C22">
        <v>79</v>
      </c>
      <c r="D22">
        <v>600</v>
      </c>
      <c r="F22" s="2" t="s">
        <v>8</v>
      </c>
      <c r="G22" s="23">
        <v>1077.8720839388493</v>
      </c>
    </row>
    <row r="23" spans="1:11" ht="15.75" thickBot="1" x14ac:dyDescent="0.3">
      <c r="A23">
        <v>22</v>
      </c>
      <c r="B23">
        <v>3746</v>
      </c>
      <c r="C23">
        <v>79</v>
      </c>
      <c r="D23">
        <v>600</v>
      </c>
      <c r="F23" s="3" t="s">
        <v>9</v>
      </c>
      <c r="G23" s="3">
        <v>34</v>
      </c>
    </row>
    <row r="24" spans="1:11" x14ac:dyDescent="0.25">
      <c r="A24">
        <v>23</v>
      </c>
      <c r="B24">
        <v>3532</v>
      </c>
      <c r="C24">
        <v>79</v>
      </c>
      <c r="D24">
        <v>600</v>
      </c>
    </row>
    <row r="25" spans="1:11" ht="15.75" thickBot="1" x14ac:dyDescent="0.3">
      <c r="A25">
        <v>24</v>
      </c>
      <c r="B25">
        <v>3825</v>
      </c>
      <c r="C25">
        <v>79</v>
      </c>
      <c r="D25">
        <v>600</v>
      </c>
      <c r="F25" t="s">
        <v>10</v>
      </c>
    </row>
    <row r="26" spans="1:11" x14ac:dyDescent="0.25">
      <c r="A26">
        <v>25</v>
      </c>
      <c r="B26">
        <v>1096</v>
      </c>
      <c r="C26">
        <v>99</v>
      </c>
      <c r="D26">
        <v>200</v>
      </c>
      <c r="F26" s="4"/>
      <c r="G26" s="4" t="s">
        <v>15</v>
      </c>
      <c r="H26" s="4" t="s">
        <v>16</v>
      </c>
      <c r="I26" s="4" t="s">
        <v>17</v>
      </c>
      <c r="J26" s="4" t="s">
        <v>18</v>
      </c>
      <c r="K26" s="4" t="s">
        <v>19</v>
      </c>
    </row>
    <row r="27" spans="1:11" x14ac:dyDescent="0.25">
      <c r="A27">
        <v>26</v>
      </c>
      <c r="B27">
        <v>761</v>
      </c>
      <c r="C27">
        <v>99</v>
      </c>
      <c r="D27">
        <v>200</v>
      </c>
      <c r="F27" s="2" t="s">
        <v>11</v>
      </c>
      <c r="G27" s="2">
        <v>1</v>
      </c>
      <c r="H27" s="13">
        <v>14915814.102466784</v>
      </c>
      <c r="I27" s="13">
        <v>14915814.102466784</v>
      </c>
      <c r="J27" s="24">
        <v>12.838447624879098</v>
      </c>
      <c r="K27" s="25">
        <v>1.111494268623612E-3</v>
      </c>
    </row>
    <row r="28" spans="1:11" x14ac:dyDescent="0.25">
      <c r="A28">
        <v>27</v>
      </c>
      <c r="B28">
        <v>2088</v>
      </c>
      <c r="C28">
        <v>99</v>
      </c>
      <c r="D28">
        <v>200</v>
      </c>
      <c r="F28" s="2" t="s">
        <v>12</v>
      </c>
      <c r="G28" s="2">
        <v>32</v>
      </c>
      <c r="H28" s="13">
        <v>37177863.33870969</v>
      </c>
      <c r="I28" s="13">
        <v>1161808.2293346778</v>
      </c>
      <c r="J28" s="13"/>
      <c r="K28" s="13"/>
    </row>
    <row r="29" spans="1:11" ht="15.75" thickBot="1" x14ac:dyDescent="0.3">
      <c r="A29">
        <v>28</v>
      </c>
      <c r="B29">
        <v>820</v>
      </c>
      <c r="C29">
        <v>99</v>
      </c>
      <c r="D29">
        <v>200</v>
      </c>
      <c r="F29" s="3" t="s">
        <v>13</v>
      </c>
      <c r="G29" s="3">
        <v>33</v>
      </c>
      <c r="H29" s="14">
        <v>52093677.441176474</v>
      </c>
      <c r="I29" s="14"/>
      <c r="J29" s="14"/>
      <c r="K29" s="14"/>
    </row>
    <row r="30" spans="1:11" x14ac:dyDescent="0.25">
      <c r="A30">
        <v>29</v>
      </c>
      <c r="B30">
        <v>2114</v>
      </c>
      <c r="C30">
        <v>99</v>
      </c>
      <c r="D30">
        <v>400</v>
      </c>
    </row>
    <row r="31" spans="1:11" x14ac:dyDescent="0.25">
      <c r="A31">
        <v>30</v>
      </c>
      <c r="B31">
        <v>1882</v>
      </c>
      <c r="C31">
        <v>99</v>
      </c>
      <c r="D31">
        <v>400</v>
      </c>
    </row>
    <row r="32" spans="1:11" x14ac:dyDescent="0.25">
      <c r="A32">
        <v>31</v>
      </c>
      <c r="B32">
        <v>2159</v>
      </c>
      <c r="C32">
        <v>99</v>
      </c>
      <c r="D32">
        <v>400</v>
      </c>
    </row>
    <row r="33" spans="1:4" x14ac:dyDescent="0.25">
      <c r="A33">
        <v>32</v>
      </c>
      <c r="B33">
        <v>1602</v>
      </c>
      <c r="C33">
        <v>99</v>
      </c>
      <c r="D33">
        <v>400</v>
      </c>
    </row>
    <row r="34" spans="1:4" x14ac:dyDescent="0.25">
      <c r="A34">
        <v>33</v>
      </c>
      <c r="B34">
        <v>3354</v>
      </c>
      <c r="C34">
        <v>99</v>
      </c>
      <c r="D34">
        <v>600</v>
      </c>
    </row>
    <row r="35" spans="1:4" x14ac:dyDescent="0.25">
      <c r="A35">
        <v>34</v>
      </c>
      <c r="B35">
        <v>2927</v>
      </c>
      <c r="C35">
        <v>99</v>
      </c>
      <c r="D35">
        <v>600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26" sqref="H26"/>
    </sheetView>
  </sheetViews>
  <sheetFormatPr defaultRowHeight="15" x14ac:dyDescent="0.25"/>
  <cols>
    <col min="1" max="1" width="8" customWidth="1"/>
    <col min="2" max="2" width="20.7109375" customWidth="1"/>
    <col min="3" max="3" width="27.28515625" customWidth="1"/>
    <col min="4" max="4" width="18.85546875" customWidth="1"/>
  </cols>
  <sheetData>
    <row r="1" spans="1:4" x14ac:dyDescent="0.25">
      <c r="A1" s="29" t="s">
        <v>42</v>
      </c>
      <c r="B1" s="28" t="s">
        <v>43</v>
      </c>
      <c r="C1" s="28" t="s">
        <v>44</v>
      </c>
      <c r="D1" s="28" t="s">
        <v>45</v>
      </c>
    </row>
    <row r="2" spans="1:4" x14ac:dyDescent="0.25">
      <c r="A2">
        <v>1</v>
      </c>
      <c r="B2">
        <v>84.4</v>
      </c>
      <c r="C2" s="30">
        <v>2</v>
      </c>
      <c r="D2" s="19" t="s">
        <v>40</v>
      </c>
    </row>
    <row r="3" spans="1:4" x14ac:dyDescent="0.25">
      <c r="A3">
        <v>2</v>
      </c>
      <c r="B3">
        <v>77.400000000000006</v>
      </c>
      <c r="C3" s="30">
        <v>1.71</v>
      </c>
      <c r="D3" s="19" t="s">
        <v>41</v>
      </c>
    </row>
    <row r="4" spans="1:4" x14ac:dyDescent="0.25">
      <c r="A4">
        <v>3</v>
      </c>
      <c r="B4">
        <v>75.7</v>
      </c>
      <c r="C4" s="30">
        <v>1.45</v>
      </c>
      <c r="D4" s="19" t="s">
        <v>41</v>
      </c>
    </row>
    <row r="5" spans="1:4" x14ac:dyDescent="0.25">
      <c r="A5">
        <v>4</v>
      </c>
      <c r="B5">
        <v>85.9</v>
      </c>
      <c r="C5" s="30">
        <v>1.76</v>
      </c>
      <c r="D5" s="19" t="s">
        <v>40</v>
      </c>
    </row>
    <row r="6" spans="1:4" x14ac:dyDescent="0.25">
      <c r="A6">
        <v>5</v>
      </c>
      <c r="B6">
        <v>79.099999999999994</v>
      </c>
      <c r="C6" s="30">
        <v>1.93</v>
      </c>
      <c r="D6" s="19" t="s">
        <v>41</v>
      </c>
    </row>
    <row r="7" spans="1:4" x14ac:dyDescent="0.25">
      <c r="A7">
        <v>6</v>
      </c>
      <c r="B7">
        <v>70.400000000000006</v>
      </c>
      <c r="C7" s="30">
        <v>1.2</v>
      </c>
      <c r="D7" s="19" t="s">
        <v>40</v>
      </c>
    </row>
    <row r="8" spans="1:4" x14ac:dyDescent="0.25">
      <c r="A8">
        <v>7</v>
      </c>
      <c r="B8">
        <v>75.8</v>
      </c>
      <c r="C8" s="30">
        <v>1.55</v>
      </c>
      <c r="D8" s="19" t="s">
        <v>40</v>
      </c>
    </row>
    <row r="9" spans="1:4" x14ac:dyDescent="0.25">
      <c r="A9">
        <v>8</v>
      </c>
      <c r="B9">
        <v>85.9</v>
      </c>
      <c r="C9" s="30">
        <v>1.93</v>
      </c>
      <c r="D9" s="19" t="s">
        <v>40</v>
      </c>
    </row>
    <row r="10" spans="1:4" x14ac:dyDescent="0.25">
      <c r="A10">
        <v>9</v>
      </c>
      <c r="B10">
        <v>78.5</v>
      </c>
      <c r="C10" s="30">
        <v>1.59</v>
      </c>
      <c r="D10" s="19" t="s">
        <v>40</v>
      </c>
    </row>
    <row r="11" spans="1:4" x14ac:dyDescent="0.25">
      <c r="A11">
        <v>10</v>
      </c>
      <c r="B11">
        <v>79.2</v>
      </c>
      <c r="C11" s="30">
        <v>1.5</v>
      </c>
      <c r="D11" s="19" t="s">
        <v>40</v>
      </c>
    </row>
    <row r="12" spans="1:4" x14ac:dyDescent="0.25">
      <c r="A12">
        <v>11</v>
      </c>
      <c r="B12">
        <v>86.7</v>
      </c>
      <c r="C12" s="30">
        <v>1.9</v>
      </c>
      <c r="D12" s="19" t="s">
        <v>40</v>
      </c>
    </row>
    <row r="13" spans="1:4" x14ac:dyDescent="0.25">
      <c r="A13">
        <v>12</v>
      </c>
      <c r="B13">
        <v>79.3</v>
      </c>
      <c r="C13" s="30">
        <v>1.39</v>
      </c>
      <c r="D13" s="19" t="s">
        <v>40</v>
      </c>
    </row>
    <row r="14" spans="1:4" x14ac:dyDescent="0.25">
      <c r="A14">
        <v>13</v>
      </c>
      <c r="B14">
        <v>74.5</v>
      </c>
      <c r="C14" s="30">
        <v>1.54</v>
      </c>
      <c r="D14" s="19" t="s">
        <v>41</v>
      </c>
    </row>
    <row r="15" spans="1:4" x14ac:dyDescent="0.25">
      <c r="A15">
        <v>14</v>
      </c>
      <c r="B15">
        <v>83.8</v>
      </c>
      <c r="C15" s="30">
        <v>1.89</v>
      </c>
      <c r="D15" s="19" t="s">
        <v>40</v>
      </c>
    </row>
    <row r="16" spans="1:4" x14ac:dyDescent="0.25">
      <c r="A16" s="26">
        <v>15</v>
      </c>
      <c r="B16" s="26">
        <v>76.8</v>
      </c>
      <c r="C16" s="31">
        <v>1.59</v>
      </c>
      <c r="D16" s="27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21" sqref="C21"/>
    </sheetView>
  </sheetViews>
  <sheetFormatPr defaultRowHeight="15" x14ac:dyDescent="0.25"/>
  <cols>
    <col min="1" max="1" width="8" customWidth="1"/>
    <col min="2" max="2" width="20.7109375" customWidth="1"/>
    <col min="3" max="3" width="27.28515625" customWidth="1"/>
    <col min="4" max="4" width="18.85546875" customWidth="1"/>
    <col min="6" max="6" width="26.28515625" bestFit="1" customWidth="1"/>
    <col min="7" max="7" width="16.85546875" bestFit="1" customWidth="1"/>
    <col min="8" max="8" width="23.28515625" bestFit="1" customWidth="1"/>
    <col min="9" max="9" width="15.5703125" bestFit="1" customWidth="1"/>
    <col min="10" max="10" width="12" bestFit="1" customWidth="1"/>
    <col min="11" max="11" width="14.7109375" bestFit="1" customWidth="1"/>
    <col min="12" max="12" width="13.140625" bestFit="1" customWidth="1"/>
  </cols>
  <sheetData>
    <row r="1" spans="1:12" x14ac:dyDescent="0.25">
      <c r="A1" s="29" t="s">
        <v>42</v>
      </c>
      <c r="B1" s="28" t="s">
        <v>43</v>
      </c>
      <c r="C1" s="28" t="s">
        <v>44</v>
      </c>
      <c r="D1" s="28" t="s">
        <v>45</v>
      </c>
      <c r="F1" t="s">
        <v>27</v>
      </c>
    </row>
    <row r="2" spans="1:12" ht="15.75" thickBot="1" x14ac:dyDescent="0.3">
      <c r="A2">
        <v>1</v>
      </c>
      <c r="B2">
        <v>84.4</v>
      </c>
      <c r="C2" s="30">
        <v>2</v>
      </c>
      <c r="D2" s="19">
        <f>IF('рис. 11'!D2="Да",1,0)</f>
        <v>1</v>
      </c>
    </row>
    <row r="3" spans="1:12" x14ac:dyDescent="0.25">
      <c r="A3">
        <v>2</v>
      </c>
      <c r="B3">
        <v>77.400000000000006</v>
      </c>
      <c r="C3" s="30">
        <v>1.71</v>
      </c>
      <c r="D3" s="19">
        <f>IF('рис. 11'!D3="Да",1,0)</f>
        <v>0</v>
      </c>
      <c r="F3" s="5" t="s">
        <v>4</v>
      </c>
      <c r="G3" s="5"/>
    </row>
    <row r="4" spans="1:12" x14ac:dyDescent="0.25">
      <c r="A4">
        <v>3</v>
      </c>
      <c r="B4">
        <v>75.7</v>
      </c>
      <c r="C4" s="30">
        <v>1.45</v>
      </c>
      <c r="D4" s="19">
        <f>IF('рис. 11'!D4="Да",1,0)</f>
        <v>0</v>
      </c>
      <c r="F4" s="2" t="s">
        <v>5</v>
      </c>
      <c r="G4" s="32">
        <v>0.90058717737506655</v>
      </c>
    </row>
    <row r="5" spans="1:12" x14ac:dyDescent="0.25">
      <c r="A5">
        <v>4</v>
      </c>
      <c r="B5">
        <v>85.9</v>
      </c>
      <c r="C5" s="30">
        <v>1.76</v>
      </c>
      <c r="D5" s="19">
        <f>IF('рис. 11'!D5="Да",1,0)</f>
        <v>1</v>
      </c>
      <c r="F5" s="2" t="s">
        <v>6</v>
      </c>
      <c r="G5" s="32">
        <v>0.81105726405238965</v>
      </c>
    </row>
    <row r="6" spans="1:12" x14ac:dyDescent="0.25">
      <c r="A6">
        <v>5</v>
      </c>
      <c r="B6">
        <v>79.099999999999994</v>
      </c>
      <c r="C6" s="30">
        <v>1.93</v>
      </c>
      <c r="D6" s="19">
        <f>IF('рис. 11'!D6="Да",1,0)</f>
        <v>0</v>
      </c>
      <c r="F6" s="2" t="s">
        <v>7</v>
      </c>
      <c r="G6" s="32">
        <v>0.77956680806112122</v>
      </c>
    </row>
    <row r="7" spans="1:12" x14ac:dyDescent="0.25">
      <c r="A7">
        <v>6</v>
      </c>
      <c r="B7">
        <v>70.400000000000006</v>
      </c>
      <c r="C7" s="30">
        <v>1.2</v>
      </c>
      <c r="D7" s="19">
        <f>IF('рис. 11'!D7="Да",1,0)</f>
        <v>1</v>
      </c>
      <c r="F7" s="2" t="s">
        <v>8</v>
      </c>
      <c r="G7" s="32">
        <v>2.2625959536754503</v>
      </c>
    </row>
    <row r="8" spans="1:12" ht="15.75" thickBot="1" x14ac:dyDescent="0.3">
      <c r="A8">
        <v>7</v>
      </c>
      <c r="B8">
        <v>75.8</v>
      </c>
      <c r="C8" s="30">
        <v>1.55</v>
      </c>
      <c r="D8" s="19">
        <f>IF('рис. 11'!D8="Да",1,0)</f>
        <v>1</v>
      </c>
      <c r="F8" s="3" t="s">
        <v>9</v>
      </c>
      <c r="G8" s="3">
        <v>15</v>
      </c>
    </row>
    <row r="9" spans="1:12" x14ac:dyDescent="0.25">
      <c r="A9">
        <v>8</v>
      </c>
      <c r="B9">
        <v>85.9</v>
      </c>
      <c r="C9" s="30">
        <v>1.93</v>
      </c>
      <c r="D9" s="19">
        <f>IF('рис. 11'!D9="Да",1,0)</f>
        <v>1</v>
      </c>
    </row>
    <row r="10" spans="1:12" ht="15.75" thickBot="1" x14ac:dyDescent="0.3">
      <c r="A10">
        <v>9</v>
      </c>
      <c r="B10">
        <v>78.5</v>
      </c>
      <c r="C10" s="30">
        <v>1.59</v>
      </c>
      <c r="D10" s="19">
        <f>IF('рис. 11'!D10="Да",1,0)</f>
        <v>1</v>
      </c>
      <c r="F10" t="s">
        <v>10</v>
      </c>
    </row>
    <row r="11" spans="1:12" x14ac:dyDescent="0.25">
      <c r="A11">
        <v>10</v>
      </c>
      <c r="B11">
        <v>79.2</v>
      </c>
      <c r="C11" s="30">
        <v>1.5</v>
      </c>
      <c r="D11" s="19">
        <f>IF('рис. 11'!D11="Да",1,0)</f>
        <v>1</v>
      </c>
      <c r="F11" s="4"/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</row>
    <row r="12" spans="1:12" x14ac:dyDescent="0.25">
      <c r="A12">
        <v>11</v>
      </c>
      <c r="B12">
        <v>86.7</v>
      </c>
      <c r="C12" s="30">
        <v>1.9</v>
      </c>
      <c r="D12" s="19">
        <f>IF('рис. 11'!D12="Да",1,0)</f>
        <v>1</v>
      </c>
      <c r="F12" s="2" t="s">
        <v>11</v>
      </c>
      <c r="G12" s="2">
        <v>2</v>
      </c>
      <c r="H12" s="32">
        <v>263.70391460493778</v>
      </c>
      <c r="I12" s="32">
        <v>131.85195730246889</v>
      </c>
      <c r="J12" s="32">
        <v>25.755653213699979</v>
      </c>
      <c r="K12" s="32">
        <v>4.549683633997482E-5</v>
      </c>
    </row>
    <row r="13" spans="1:12" x14ac:dyDescent="0.25">
      <c r="A13">
        <v>12</v>
      </c>
      <c r="B13">
        <v>79.3</v>
      </c>
      <c r="C13" s="30">
        <v>1.39</v>
      </c>
      <c r="D13" s="19">
        <f>IF('рис. 11'!D13="Да",1,0)</f>
        <v>1</v>
      </c>
      <c r="F13" s="2" t="s">
        <v>12</v>
      </c>
      <c r="G13" s="2">
        <v>12</v>
      </c>
      <c r="H13" s="32">
        <v>61.432085395062259</v>
      </c>
      <c r="I13" s="32">
        <v>5.1193404495885213</v>
      </c>
      <c r="J13" s="32"/>
      <c r="K13" s="32"/>
    </row>
    <row r="14" spans="1:12" ht="15.75" thickBot="1" x14ac:dyDescent="0.3">
      <c r="A14">
        <v>13</v>
      </c>
      <c r="B14">
        <v>74.5</v>
      </c>
      <c r="C14" s="30">
        <v>1.54</v>
      </c>
      <c r="D14" s="19">
        <f>IF('рис. 11'!D14="Да",1,0)</f>
        <v>0</v>
      </c>
      <c r="F14" s="3" t="s">
        <v>13</v>
      </c>
      <c r="G14" s="3">
        <v>14</v>
      </c>
      <c r="H14" s="33">
        <v>325.13600000000002</v>
      </c>
      <c r="I14" s="33"/>
      <c r="J14" s="33"/>
      <c r="K14" s="33"/>
    </row>
    <row r="15" spans="1:12" ht="15.75" thickBot="1" x14ac:dyDescent="0.3">
      <c r="A15">
        <v>14</v>
      </c>
      <c r="B15">
        <v>83.8</v>
      </c>
      <c r="C15" s="30">
        <v>1.89</v>
      </c>
      <c r="D15" s="19">
        <f>IF('рис. 11'!D15="Да",1,0)</f>
        <v>1</v>
      </c>
    </row>
    <row r="16" spans="1:12" x14ac:dyDescent="0.25">
      <c r="A16" s="26">
        <v>15</v>
      </c>
      <c r="B16" s="26">
        <v>76.8</v>
      </c>
      <c r="C16" s="31">
        <v>1.59</v>
      </c>
      <c r="D16" s="27">
        <f>IF('рис. 11'!D16="Да",1,0)</f>
        <v>0</v>
      </c>
      <c r="F16" s="4"/>
      <c r="G16" s="4" t="s">
        <v>20</v>
      </c>
      <c r="H16" s="4" t="s">
        <v>8</v>
      </c>
      <c r="I16" s="4" t="s">
        <v>21</v>
      </c>
      <c r="J16" s="4" t="s">
        <v>22</v>
      </c>
      <c r="K16" s="4" t="s">
        <v>23</v>
      </c>
      <c r="L16" s="4" t="s">
        <v>24</v>
      </c>
    </row>
    <row r="17" spans="6:12" x14ac:dyDescent="0.25">
      <c r="F17" s="2" t="s">
        <v>14</v>
      </c>
      <c r="G17" s="32">
        <v>50.090488989008421</v>
      </c>
      <c r="H17" s="32">
        <v>4.3516579445266936</v>
      </c>
      <c r="I17" s="32">
        <v>11.510667802373996</v>
      </c>
      <c r="J17" s="32">
        <v>7.6794270996634893E-8</v>
      </c>
      <c r="K17" s="32">
        <v>40.609040829150338</v>
      </c>
      <c r="L17" s="32">
        <v>59.571937148866503</v>
      </c>
    </row>
    <row r="18" spans="6:12" x14ac:dyDescent="0.25">
      <c r="F18" s="2" t="s">
        <v>44</v>
      </c>
      <c r="G18" s="32">
        <v>16.185833948291709</v>
      </c>
      <c r="H18" s="32">
        <v>2.574441705172084</v>
      </c>
      <c r="I18" s="32">
        <v>6.2871238901134081</v>
      </c>
      <c r="J18" s="32">
        <v>4.0243667474030658E-5</v>
      </c>
      <c r="K18" s="32">
        <v>10.576607331832395</v>
      </c>
      <c r="L18" s="32">
        <v>21.795060564751022</v>
      </c>
    </row>
    <row r="19" spans="6:12" ht="15.75" thickBot="1" x14ac:dyDescent="0.3">
      <c r="F19" s="3" t="s">
        <v>45</v>
      </c>
      <c r="G19" s="33">
        <v>3.8529824833961266</v>
      </c>
      <c r="H19" s="33">
        <v>1.2412226894053271</v>
      </c>
      <c r="I19" s="33">
        <v>3.1041830900159426</v>
      </c>
      <c r="J19" s="33">
        <v>9.1188538929388319E-3</v>
      </c>
      <c r="K19" s="33">
        <v>1.1485905632457385</v>
      </c>
      <c r="L19" s="33">
        <v>6.5573744035465147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29" sqref="F29"/>
    </sheetView>
  </sheetViews>
  <sheetFormatPr defaultRowHeight="15" x14ac:dyDescent="0.25"/>
  <cols>
    <col min="1" max="1" width="7.7109375" customWidth="1"/>
    <col min="2" max="2" width="16.85546875" bestFit="1" customWidth="1"/>
    <col min="3" max="3" width="23.28515625" bestFit="1" customWidth="1"/>
    <col min="4" max="4" width="16.7109375" bestFit="1" customWidth="1"/>
    <col min="5" max="5" width="14.7109375" bestFit="1" customWidth="1"/>
    <col min="6" max="6" width="10.85546875" customWidth="1"/>
    <col min="7" max="7" width="26.28515625" bestFit="1" customWidth="1"/>
    <col min="8" max="8" width="16.85546875" bestFit="1" customWidth="1"/>
    <col min="9" max="9" width="23.28515625" bestFit="1" customWidth="1"/>
    <col min="10" max="10" width="15.5703125" bestFit="1" customWidth="1"/>
    <col min="11" max="11" width="12" bestFit="1" customWidth="1"/>
    <col min="12" max="12" width="14.7109375" bestFit="1" customWidth="1"/>
    <col min="13" max="13" width="13.140625" bestFit="1" customWidth="1"/>
  </cols>
  <sheetData>
    <row r="1" spans="1:13" s="34" customFormat="1" x14ac:dyDescent="0.25">
      <c r="A1" s="29" t="s">
        <v>42</v>
      </c>
      <c r="B1" s="28" t="s">
        <v>43</v>
      </c>
      <c r="C1" s="28" t="s">
        <v>44</v>
      </c>
      <c r="D1" s="28" t="s">
        <v>45</v>
      </c>
      <c r="E1" s="28" t="s">
        <v>46</v>
      </c>
      <c r="G1" t="s">
        <v>27</v>
      </c>
      <c r="H1"/>
      <c r="I1"/>
      <c r="J1"/>
      <c r="K1"/>
      <c r="L1"/>
      <c r="M1"/>
    </row>
    <row r="2" spans="1:13" ht="15.75" thickBot="1" x14ac:dyDescent="0.3">
      <c r="A2">
        <v>1</v>
      </c>
      <c r="B2">
        <v>84.4</v>
      </c>
      <c r="C2" s="30">
        <v>2</v>
      </c>
      <c r="D2" s="19">
        <f>IF('рис. 11'!D2="Да",1,0)</f>
        <v>1</v>
      </c>
      <c r="E2" s="30">
        <f>C2*D2</f>
        <v>2</v>
      </c>
    </row>
    <row r="3" spans="1:13" x14ac:dyDescent="0.25">
      <c r="A3">
        <v>2</v>
      </c>
      <c r="B3">
        <v>77.400000000000006</v>
      </c>
      <c r="C3" s="30">
        <v>1.71</v>
      </c>
      <c r="D3" s="19">
        <f>IF('рис. 11'!D3="Да",1,0)</f>
        <v>0</v>
      </c>
      <c r="E3" s="30">
        <f t="shared" ref="E3:E16" si="0">C3*D3</f>
        <v>0</v>
      </c>
      <c r="G3" s="5" t="s">
        <v>4</v>
      </c>
      <c r="H3" s="5"/>
    </row>
    <row r="4" spans="1:13" x14ac:dyDescent="0.25">
      <c r="A4">
        <v>3</v>
      </c>
      <c r="B4">
        <v>75.7</v>
      </c>
      <c r="C4" s="30">
        <v>1.45</v>
      </c>
      <c r="D4" s="19">
        <f>IF('рис. 11'!D4="Да",1,0)</f>
        <v>0</v>
      </c>
      <c r="E4" s="30">
        <f t="shared" si="0"/>
        <v>0</v>
      </c>
      <c r="G4" s="2" t="s">
        <v>5</v>
      </c>
      <c r="H4" s="32">
        <v>0.91790650502547977</v>
      </c>
    </row>
    <row r="5" spans="1:13" x14ac:dyDescent="0.25">
      <c r="A5">
        <v>4</v>
      </c>
      <c r="B5">
        <v>85.9</v>
      </c>
      <c r="C5" s="30">
        <v>1.76</v>
      </c>
      <c r="D5" s="19">
        <f>IF('рис. 11'!D5="Да",1,0)</f>
        <v>1</v>
      </c>
      <c r="E5" s="30">
        <f t="shared" si="0"/>
        <v>1.76</v>
      </c>
      <c r="G5" s="2" t="s">
        <v>6</v>
      </c>
      <c r="H5" s="32">
        <v>0.84255235196809108</v>
      </c>
    </row>
    <row r="6" spans="1:13" x14ac:dyDescent="0.25">
      <c r="A6">
        <v>5</v>
      </c>
      <c r="B6">
        <v>79.099999999999994</v>
      </c>
      <c r="C6" s="30">
        <v>1.93</v>
      </c>
      <c r="D6" s="19">
        <f>IF('рис. 11'!D6="Да",1,0)</f>
        <v>0</v>
      </c>
      <c r="E6" s="30">
        <f t="shared" si="0"/>
        <v>0</v>
      </c>
      <c r="G6" s="2" t="s">
        <v>7</v>
      </c>
      <c r="H6" s="32">
        <v>0.79961208432302489</v>
      </c>
    </row>
    <row r="7" spans="1:13" x14ac:dyDescent="0.25">
      <c r="A7">
        <v>6</v>
      </c>
      <c r="B7">
        <v>70.400000000000006</v>
      </c>
      <c r="C7" s="30">
        <v>1.2</v>
      </c>
      <c r="D7" s="19">
        <f>IF('рис. 11'!D7="Да",1,0)</f>
        <v>1</v>
      </c>
      <c r="E7" s="30">
        <f t="shared" si="0"/>
        <v>1.2</v>
      </c>
      <c r="G7" s="2" t="s">
        <v>8</v>
      </c>
      <c r="H7" s="32">
        <v>2.1572688644863129</v>
      </c>
    </row>
    <row r="8" spans="1:13" ht="15.75" thickBot="1" x14ac:dyDescent="0.3">
      <c r="A8">
        <v>7</v>
      </c>
      <c r="B8">
        <v>75.8</v>
      </c>
      <c r="C8" s="30">
        <v>1.55</v>
      </c>
      <c r="D8" s="19">
        <f>IF('рис. 11'!D8="Да",1,0)</f>
        <v>1</v>
      </c>
      <c r="E8" s="30">
        <f t="shared" si="0"/>
        <v>1.55</v>
      </c>
      <c r="G8" s="3" t="s">
        <v>9</v>
      </c>
      <c r="H8" s="3">
        <v>15</v>
      </c>
    </row>
    <row r="9" spans="1:13" x14ac:dyDescent="0.25">
      <c r="A9">
        <v>8</v>
      </c>
      <c r="B9">
        <v>85.9</v>
      </c>
      <c r="C9" s="30">
        <v>1.93</v>
      </c>
      <c r="D9" s="19">
        <f>IF('рис. 11'!D9="Да",1,0)</f>
        <v>1</v>
      </c>
      <c r="E9" s="30">
        <f t="shared" si="0"/>
        <v>1.93</v>
      </c>
    </row>
    <row r="10" spans="1:13" ht="15.75" thickBot="1" x14ac:dyDescent="0.3">
      <c r="A10">
        <v>9</v>
      </c>
      <c r="B10">
        <v>78.5</v>
      </c>
      <c r="C10" s="30">
        <v>1.59</v>
      </c>
      <c r="D10" s="19">
        <f>IF('рис. 11'!D10="Да",1,0)</f>
        <v>1</v>
      </c>
      <c r="E10" s="30">
        <f t="shared" si="0"/>
        <v>1.59</v>
      </c>
      <c r="G10" t="s">
        <v>10</v>
      </c>
    </row>
    <row r="11" spans="1:13" x14ac:dyDescent="0.25">
      <c r="A11">
        <v>10</v>
      </c>
      <c r="B11">
        <v>79.2</v>
      </c>
      <c r="C11" s="30">
        <v>1.5</v>
      </c>
      <c r="D11" s="19">
        <f>IF('рис. 11'!D11="Да",1,0)</f>
        <v>1</v>
      </c>
      <c r="E11" s="30">
        <f t="shared" si="0"/>
        <v>1.5</v>
      </c>
      <c r="G11" s="4"/>
      <c r="H11" s="4" t="s">
        <v>15</v>
      </c>
      <c r="I11" s="4" t="s">
        <v>16</v>
      </c>
      <c r="J11" s="4" t="s">
        <v>17</v>
      </c>
      <c r="K11" s="4" t="s">
        <v>18</v>
      </c>
      <c r="L11" s="4" t="s">
        <v>19</v>
      </c>
    </row>
    <row r="12" spans="1:13" x14ac:dyDescent="0.25">
      <c r="A12">
        <v>11</v>
      </c>
      <c r="B12">
        <v>86.7</v>
      </c>
      <c r="C12" s="30">
        <v>1.9</v>
      </c>
      <c r="D12" s="19">
        <f>IF('рис. 11'!D12="Да",1,0)</f>
        <v>1</v>
      </c>
      <c r="E12" s="30">
        <f t="shared" si="0"/>
        <v>1.9</v>
      </c>
      <c r="G12" s="2" t="s">
        <v>11</v>
      </c>
      <c r="H12" s="2">
        <v>3</v>
      </c>
      <c r="I12" s="32">
        <v>273.94410150949727</v>
      </c>
      <c r="J12" s="32">
        <v>91.314700503165753</v>
      </c>
      <c r="K12" s="32">
        <v>19.621497446928519</v>
      </c>
      <c r="L12" s="32">
        <v>1.0086479864002318E-4</v>
      </c>
    </row>
    <row r="13" spans="1:13" x14ac:dyDescent="0.25">
      <c r="A13">
        <v>12</v>
      </c>
      <c r="B13">
        <v>79.3</v>
      </c>
      <c r="C13" s="30">
        <v>1.39</v>
      </c>
      <c r="D13" s="19">
        <f>IF('рис. 11'!D13="Да",1,0)</f>
        <v>1</v>
      </c>
      <c r="E13" s="30">
        <f t="shared" si="0"/>
        <v>1.39</v>
      </c>
      <c r="G13" s="2" t="s">
        <v>12</v>
      </c>
      <c r="H13" s="2">
        <v>11</v>
      </c>
      <c r="I13" s="32">
        <v>51.19189849050273</v>
      </c>
      <c r="J13" s="32">
        <v>4.6538089536820664</v>
      </c>
      <c r="K13" s="32"/>
      <c r="L13" s="32"/>
    </row>
    <row r="14" spans="1:13" ht="15.75" thickBot="1" x14ac:dyDescent="0.3">
      <c r="A14">
        <v>13</v>
      </c>
      <c r="B14">
        <v>74.5</v>
      </c>
      <c r="C14" s="30">
        <v>1.54</v>
      </c>
      <c r="D14" s="19">
        <f>IF('рис. 11'!D14="Да",1,0)</f>
        <v>0</v>
      </c>
      <c r="E14" s="30">
        <f t="shared" si="0"/>
        <v>0</v>
      </c>
      <c r="G14" s="3" t="s">
        <v>13</v>
      </c>
      <c r="H14" s="3">
        <v>14</v>
      </c>
      <c r="I14" s="33">
        <v>325.13600000000002</v>
      </c>
      <c r="J14" s="33"/>
      <c r="K14" s="33"/>
      <c r="L14" s="33"/>
    </row>
    <row r="15" spans="1:13" ht="15.75" thickBot="1" x14ac:dyDescent="0.3">
      <c r="A15">
        <v>14</v>
      </c>
      <c r="B15">
        <v>83.8</v>
      </c>
      <c r="C15" s="30">
        <v>1.89</v>
      </c>
      <c r="D15" s="19">
        <f>IF('рис. 11'!D15="Да",1,0)</f>
        <v>1</v>
      </c>
      <c r="E15" s="30">
        <f t="shared" si="0"/>
        <v>1.89</v>
      </c>
    </row>
    <row r="16" spans="1:13" x14ac:dyDescent="0.25">
      <c r="A16" s="26">
        <v>15</v>
      </c>
      <c r="B16" s="26">
        <v>76.8</v>
      </c>
      <c r="C16" s="31">
        <v>1.59</v>
      </c>
      <c r="D16" s="27">
        <f>IF('рис. 11'!D16="Да",1,0)</f>
        <v>0</v>
      </c>
      <c r="E16" s="31">
        <f t="shared" si="0"/>
        <v>0</v>
      </c>
      <c r="G16" s="4"/>
      <c r="H16" s="4" t="s">
        <v>20</v>
      </c>
      <c r="I16" s="4" t="s">
        <v>8</v>
      </c>
      <c r="J16" s="4" t="s">
        <v>21</v>
      </c>
      <c r="K16" s="4" t="s">
        <v>22</v>
      </c>
      <c r="L16" s="4" t="s">
        <v>23</v>
      </c>
      <c r="M16" s="4" t="s">
        <v>24</v>
      </c>
    </row>
    <row r="17" spans="7:13" x14ac:dyDescent="0.25">
      <c r="G17" s="2" t="s">
        <v>14</v>
      </c>
      <c r="H17" s="32">
        <v>62.952181500872584</v>
      </c>
      <c r="I17" s="32">
        <v>9.6121769282679512</v>
      </c>
      <c r="J17" s="32">
        <v>6.5492116895746877</v>
      </c>
      <c r="K17" s="32">
        <v>4.1399307261248537E-5</v>
      </c>
      <c r="L17" s="32">
        <v>41.795922725579594</v>
      </c>
      <c r="M17" s="32">
        <v>84.108440276165567</v>
      </c>
    </row>
    <row r="18" spans="7:13" x14ac:dyDescent="0.25">
      <c r="G18" s="2" t="s">
        <v>44</v>
      </c>
      <c r="H18" s="32">
        <v>8.3624200116346756</v>
      </c>
      <c r="I18" s="32">
        <v>5.8172984260659319</v>
      </c>
      <c r="J18" s="32">
        <v>1.4375092008628367</v>
      </c>
      <c r="K18" s="32">
        <v>0.17840555659783275</v>
      </c>
      <c r="L18" s="32">
        <v>-4.4413674959608862</v>
      </c>
      <c r="M18" s="32">
        <v>21.166207519230237</v>
      </c>
    </row>
    <row r="19" spans="7:13" x14ac:dyDescent="0.25">
      <c r="G19" s="2" t="s">
        <v>45</v>
      </c>
      <c r="H19" s="32">
        <v>-11.840363705663977</v>
      </c>
      <c r="I19" s="32">
        <v>10.64550326245087</v>
      </c>
      <c r="J19" s="32">
        <v>-1.1122408601787437</v>
      </c>
      <c r="K19" s="32">
        <v>0.28975161123391779</v>
      </c>
      <c r="L19" s="32">
        <v>-35.270958408025464</v>
      </c>
      <c r="M19" s="32">
        <v>11.590230996697509</v>
      </c>
    </row>
    <row r="20" spans="7:13" ht="15.75" thickBot="1" x14ac:dyDescent="0.3">
      <c r="G20" s="3" t="s">
        <v>46</v>
      </c>
      <c r="H20" s="33">
        <v>9.5180002186414381</v>
      </c>
      <c r="I20" s="33">
        <v>6.4164681685034086</v>
      </c>
      <c r="J20" s="33">
        <v>1.4833705971398028</v>
      </c>
      <c r="K20" s="33">
        <v>0.16605262375359112</v>
      </c>
      <c r="L20" s="33">
        <v>-4.6045510004349381</v>
      </c>
      <c r="M20" s="33">
        <v>23.640551437717814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Рис. 1</vt:lpstr>
      <vt:lpstr>Рис. 3</vt:lpstr>
      <vt:lpstr>Рис. 4</vt:lpstr>
      <vt:lpstr>Рис. 5</vt:lpstr>
      <vt:lpstr>Рис. 9</vt:lpstr>
      <vt:lpstr>рис. 11</vt:lpstr>
      <vt:lpstr>рис. 12</vt:lpstr>
      <vt:lpstr>рис.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2013-08-27T18:24:02Z</dcterms:created>
  <dcterms:modified xsi:type="dcterms:W3CDTF">2013-08-30T17:14:21Z</dcterms:modified>
</cp:coreProperties>
</file>