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885" activeTab="1"/>
  </bookViews>
  <sheets>
    <sheet name="Рис. 1" sheetId="2" r:id="rId1"/>
    <sheet name="Рис. 3 и 4" sheetId="1" r:id="rId2"/>
  </sheets>
  <definedNames>
    <definedName name="_xlnm._FilterDatabase" localSheetId="0" hidden="1">'Рис. 1'!$A$1:$G$1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/>
  <c r="D14"/>
  <c r="D17" s="1"/>
  <c r="D15"/>
  <c r="D18" s="1"/>
  <c r="D16"/>
  <c r="D19" s="1"/>
  <c r="D1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G2"/>
  <c r="F2"/>
  <c r="E2"/>
  <c r="B3" s="1"/>
  <c r="D20" l="1"/>
  <c r="D21"/>
  <c r="E3"/>
  <c r="B4" s="1"/>
  <c r="B11" i="1"/>
  <c r="D4"/>
  <c r="E4" s="1"/>
  <c r="D5"/>
  <c r="E5" s="1"/>
  <c r="D6"/>
  <c r="E6" s="1"/>
  <c r="D7"/>
  <c r="E7" s="1"/>
  <c r="D8"/>
  <c r="E8" s="1"/>
  <c r="D3"/>
  <c r="E3" s="1"/>
  <c r="B4"/>
  <c r="C4" s="1"/>
  <c r="F4" s="1"/>
  <c r="B5"/>
  <c r="C5" s="1"/>
  <c r="F5" s="1"/>
  <c r="B6"/>
  <c r="C6" s="1"/>
  <c r="F6" s="1"/>
  <c r="B7"/>
  <c r="C7" s="1"/>
  <c r="F7" s="1"/>
  <c r="B8"/>
  <c r="C8" s="1"/>
  <c r="F8" s="1"/>
  <c r="B3"/>
  <c r="C3" s="1"/>
  <c r="F3" s="1"/>
  <c r="D22" i="2" l="1"/>
  <c r="D23" s="1"/>
  <c r="E4"/>
  <c r="B5" s="1"/>
  <c r="E5" l="1"/>
  <c r="B6" s="1"/>
  <c r="E6" l="1"/>
  <c r="B7" s="1"/>
  <c r="E7" l="1"/>
  <c r="B8" s="1"/>
  <c r="E8" l="1"/>
  <c r="B9" s="1"/>
  <c r="E9" l="1"/>
  <c r="B10" s="1"/>
  <c r="E10" l="1"/>
  <c r="B11" s="1"/>
  <c r="E11" l="1"/>
  <c r="B12" s="1"/>
  <c r="E12" l="1"/>
  <c r="B13" s="1"/>
  <c r="E13" l="1"/>
  <c r="B14" s="1"/>
  <c r="D24" s="1"/>
  <c r="E14" l="1"/>
  <c r="B15" s="1"/>
  <c r="D25" s="1"/>
  <c r="E15" l="1"/>
  <c r="B16" s="1"/>
  <c r="D26" s="1"/>
  <c r="E16" l="1"/>
  <c r="B17" s="1"/>
  <c r="D27" s="1"/>
  <c r="E17" l="1"/>
  <c r="B18" s="1"/>
  <c r="D28" s="1"/>
  <c r="E18" l="1"/>
  <c r="B19" s="1"/>
  <c r="D29" s="1"/>
  <c r="E19" l="1"/>
  <c r="B20" s="1"/>
  <c r="D30" s="1"/>
  <c r="E20" l="1"/>
  <c r="B21" s="1"/>
  <c r="D31" s="1"/>
  <c r="E21" l="1"/>
  <c r="B22" s="1"/>
  <c r="D32" s="1"/>
  <c r="E22" l="1"/>
  <c r="B23" s="1"/>
  <c r="D33" s="1"/>
  <c r="E23" l="1"/>
  <c r="B24" s="1"/>
  <c r="D34" s="1"/>
  <c r="E24" l="1"/>
  <c r="B25" s="1"/>
  <c r="D35" s="1"/>
  <c r="E25" l="1"/>
  <c r="B26" s="1"/>
  <c r="D36" s="1"/>
  <c r="E26" l="1"/>
  <c r="B27" s="1"/>
  <c r="D37" s="1"/>
  <c r="E27" l="1"/>
  <c r="B28" s="1"/>
  <c r="D38" s="1"/>
  <c r="E28" l="1"/>
  <c r="B29" s="1"/>
  <c r="D39" s="1"/>
  <c r="E29" l="1"/>
  <c r="B30" s="1"/>
  <c r="D40" s="1"/>
  <c r="E30" l="1"/>
  <c r="B31" s="1"/>
  <c r="D41" s="1"/>
  <c r="E31" l="1"/>
  <c r="B32" s="1"/>
  <c r="D42" s="1"/>
  <c r="E32" l="1"/>
  <c r="B33" s="1"/>
  <c r="D43" s="1"/>
  <c r="E33" l="1"/>
  <c r="B34" s="1"/>
  <c r="D44" s="1"/>
  <c r="E34" l="1"/>
  <c r="B35" s="1"/>
  <c r="D45" s="1"/>
  <c r="E35" l="1"/>
  <c r="B36" s="1"/>
  <c r="D46" s="1"/>
  <c r="E36" l="1"/>
  <c r="B37" s="1"/>
  <c r="D47" s="1"/>
  <c r="E37" l="1"/>
  <c r="B38" s="1"/>
  <c r="D48" s="1"/>
  <c r="E38" l="1"/>
  <c r="B39" s="1"/>
  <c r="D49" s="1"/>
  <c r="E39" l="1"/>
  <c r="B40" s="1"/>
  <c r="D50" s="1"/>
  <c r="E40" l="1"/>
  <c r="B41" s="1"/>
  <c r="D51" s="1"/>
  <c r="E41" l="1"/>
  <c r="B42" s="1"/>
  <c r="D52" s="1"/>
  <c r="E42" l="1"/>
  <c r="B43" s="1"/>
  <c r="D53" s="1"/>
  <c r="E43" l="1"/>
  <c r="B44" s="1"/>
  <c r="D54" s="1"/>
  <c r="E44" l="1"/>
  <c r="B45" s="1"/>
  <c r="D55" s="1"/>
  <c r="E45" l="1"/>
  <c r="B46" s="1"/>
  <c r="D56" s="1"/>
  <c r="E46" l="1"/>
  <c r="B47" s="1"/>
  <c r="D57" s="1"/>
  <c r="E47" l="1"/>
  <c r="B48" s="1"/>
  <c r="D58" s="1"/>
  <c r="E48" l="1"/>
  <c r="B49" s="1"/>
  <c r="D59" s="1"/>
  <c r="E49" l="1"/>
  <c r="B50" s="1"/>
  <c r="D60" s="1"/>
  <c r="E50" l="1"/>
  <c r="B51" s="1"/>
  <c r="D61" s="1"/>
  <c r="E51" l="1"/>
  <c r="B52" s="1"/>
  <c r="D62" s="1"/>
  <c r="E52" l="1"/>
  <c r="B53" s="1"/>
  <c r="E53" l="1"/>
  <c r="B54" s="1"/>
  <c r="E54" l="1"/>
  <c r="B55" s="1"/>
  <c r="E55" l="1"/>
  <c r="B56" s="1"/>
  <c r="E56" l="1"/>
  <c r="B57" s="1"/>
  <c r="E57" l="1"/>
  <c r="B58" s="1"/>
  <c r="E58" l="1"/>
  <c r="B59" s="1"/>
  <c r="E59" l="1"/>
  <c r="B60" s="1"/>
  <c r="E60" l="1"/>
  <c r="B61" s="1"/>
  <c r="E61" l="1"/>
  <c r="B62" s="1"/>
  <c r="E62" l="1"/>
</calcChain>
</file>

<file path=xl/sharedStrings.xml><?xml version="1.0" encoding="utf-8"?>
<sst xmlns="http://schemas.openxmlformats.org/spreadsheetml/2006/main" count="22" uniqueCount="20">
  <si>
    <t>Размер заказа, шт.</t>
  </si>
  <si>
    <t>Число заказов в год; 24 000 / колонка 1</t>
  </si>
  <si>
    <t>Затраты на заказы в год; 200 * колонка 2</t>
  </si>
  <si>
    <t>Средняя величина запасов; колонка 1 / 2</t>
  </si>
  <si>
    <t>Затраты на хранение в год; 0,8 * колонка 4</t>
  </si>
  <si>
    <t>Всего переменных затрат; колонка 3 + колонка 5</t>
  </si>
  <si>
    <t>ООЗ =</t>
  </si>
  <si>
    <t>Пополнение</t>
  </si>
  <si>
    <t>Уровень точки заказа</t>
  </si>
  <si>
    <t>Уровень страховых запасов</t>
  </si>
  <si>
    <t>Средние продажи в день</t>
  </si>
  <si>
    <t>Стандартное отклонение</t>
  </si>
  <si>
    <t>Остаток на конец дня</t>
  </si>
  <si>
    <t>Дата</t>
  </si>
  <si>
    <t>Продажи в день</t>
  </si>
  <si>
    <t>Остаток на начало дня</t>
  </si>
  <si>
    <t>Объем заказа</t>
  </si>
  <si>
    <t>Время исполнения заказа, дней</t>
  </si>
  <si>
    <t>Уровень запасов, шт.</t>
  </si>
  <si>
    <t>Время, дни</t>
  </si>
</sst>
</file>

<file path=xl/styles.xml><?xml version="1.0" encoding="utf-8"?>
<styleSheet xmlns="http://schemas.openxmlformats.org/spreadsheetml/2006/main">
  <numFmts count="1">
    <numFmt numFmtId="164" formatCode="[$$-409]#,##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Изменение уровня запасов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9600627033605051E-2"/>
          <c:y val="0.16041666666666671"/>
          <c:w val="0.8815847036802128"/>
          <c:h val="0.7050386410032079"/>
        </c:manualLayout>
      </c:layout>
      <c:lineChart>
        <c:grouping val="standard"/>
        <c:ser>
          <c:idx val="3"/>
          <c:order val="0"/>
          <c:tx>
            <c:strRef>
              <c:f>'Рис. 1'!$E$1</c:f>
              <c:strCache>
                <c:ptCount val="1"/>
                <c:pt idx="0">
                  <c:v>Остаток на конец дня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'Рис. 1'!$A$2:$A$123</c:f>
              <c:numCache>
                <c:formatCode>dd/mm/yyyy</c:formatCode>
                <c:ptCount val="122"/>
                <c:pt idx="0">
                  <c:v>41426</c:v>
                </c:pt>
                <c:pt idx="1">
                  <c:v>41427</c:v>
                </c:pt>
                <c:pt idx="2">
                  <c:v>41428</c:v>
                </c:pt>
                <c:pt idx="3">
                  <c:v>41429</c:v>
                </c:pt>
                <c:pt idx="4">
                  <c:v>41430</c:v>
                </c:pt>
                <c:pt idx="5">
                  <c:v>41431</c:v>
                </c:pt>
                <c:pt idx="6">
                  <c:v>41432</c:v>
                </c:pt>
                <c:pt idx="7">
                  <c:v>41433</c:v>
                </c:pt>
                <c:pt idx="8">
                  <c:v>41434</c:v>
                </c:pt>
                <c:pt idx="9">
                  <c:v>41435</c:v>
                </c:pt>
                <c:pt idx="10">
                  <c:v>41436</c:v>
                </c:pt>
                <c:pt idx="11">
                  <c:v>41437</c:v>
                </c:pt>
                <c:pt idx="12">
                  <c:v>41438</c:v>
                </c:pt>
                <c:pt idx="13">
                  <c:v>41439</c:v>
                </c:pt>
                <c:pt idx="14">
                  <c:v>41440</c:v>
                </c:pt>
                <c:pt idx="15">
                  <c:v>41441</c:v>
                </c:pt>
                <c:pt idx="16">
                  <c:v>41442</c:v>
                </c:pt>
                <c:pt idx="17">
                  <c:v>41443</c:v>
                </c:pt>
                <c:pt idx="18">
                  <c:v>41444</c:v>
                </c:pt>
                <c:pt idx="19">
                  <c:v>41445</c:v>
                </c:pt>
                <c:pt idx="20">
                  <c:v>41446</c:v>
                </c:pt>
                <c:pt idx="21">
                  <c:v>41447</c:v>
                </c:pt>
                <c:pt idx="22">
                  <c:v>41448</c:v>
                </c:pt>
                <c:pt idx="23">
                  <c:v>41449</c:v>
                </c:pt>
                <c:pt idx="24">
                  <c:v>41450</c:v>
                </c:pt>
                <c:pt idx="25">
                  <c:v>41451</c:v>
                </c:pt>
                <c:pt idx="26">
                  <c:v>41452</c:v>
                </c:pt>
                <c:pt idx="27">
                  <c:v>41453</c:v>
                </c:pt>
                <c:pt idx="28">
                  <c:v>41454</c:v>
                </c:pt>
                <c:pt idx="29">
                  <c:v>41455</c:v>
                </c:pt>
                <c:pt idx="30">
                  <c:v>41456</c:v>
                </c:pt>
                <c:pt idx="31">
                  <c:v>41457</c:v>
                </c:pt>
                <c:pt idx="32">
                  <c:v>41458</c:v>
                </c:pt>
                <c:pt idx="33">
                  <c:v>41459</c:v>
                </c:pt>
                <c:pt idx="34">
                  <c:v>41460</c:v>
                </c:pt>
                <c:pt idx="35">
                  <c:v>41461</c:v>
                </c:pt>
                <c:pt idx="36">
                  <c:v>41462</c:v>
                </c:pt>
                <c:pt idx="37">
                  <c:v>41463</c:v>
                </c:pt>
                <c:pt idx="38">
                  <c:v>41464</c:v>
                </c:pt>
                <c:pt idx="39">
                  <c:v>41465</c:v>
                </c:pt>
                <c:pt idx="40">
                  <c:v>41466</c:v>
                </c:pt>
                <c:pt idx="41">
                  <c:v>41467</c:v>
                </c:pt>
                <c:pt idx="42">
                  <c:v>41468</c:v>
                </c:pt>
                <c:pt idx="43">
                  <c:v>41469</c:v>
                </c:pt>
                <c:pt idx="44">
                  <c:v>41470</c:v>
                </c:pt>
                <c:pt idx="45">
                  <c:v>41471</c:v>
                </c:pt>
                <c:pt idx="46">
                  <c:v>41472</c:v>
                </c:pt>
                <c:pt idx="47">
                  <c:v>41473</c:v>
                </c:pt>
                <c:pt idx="48">
                  <c:v>41474</c:v>
                </c:pt>
                <c:pt idx="49">
                  <c:v>41475</c:v>
                </c:pt>
                <c:pt idx="50">
                  <c:v>41476</c:v>
                </c:pt>
                <c:pt idx="51">
                  <c:v>41477</c:v>
                </c:pt>
                <c:pt idx="52">
                  <c:v>41478</c:v>
                </c:pt>
                <c:pt idx="53">
                  <c:v>41479</c:v>
                </c:pt>
                <c:pt idx="54">
                  <c:v>41480</c:v>
                </c:pt>
                <c:pt idx="55">
                  <c:v>41481</c:v>
                </c:pt>
                <c:pt idx="56">
                  <c:v>41482</c:v>
                </c:pt>
                <c:pt idx="57">
                  <c:v>41483</c:v>
                </c:pt>
                <c:pt idx="58">
                  <c:v>41484</c:v>
                </c:pt>
                <c:pt idx="59">
                  <c:v>41485</c:v>
                </c:pt>
                <c:pt idx="60">
                  <c:v>41486</c:v>
                </c:pt>
              </c:numCache>
            </c:numRef>
          </c:cat>
          <c:val>
            <c:numRef>
              <c:f>'Рис. 1'!$E$2:$E$123</c:f>
              <c:numCache>
                <c:formatCode>General</c:formatCode>
                <c:ptCount val="122"/>
                <c:pt idx="0">
                  <c:v>685</c:v>
                </c:pt>
                <c:pt idx="1">
                  <c:v>654</c:v>
                </c:pt>
                <c:pt idx="2">
                  <c:v>633</c:v>
                </c:pt>
                <c:pt idx="3">
                  <c:v>615</c:v>
                </c:pt>
                <c:pt idx="4">
                  <c:v>589</c:v>
                </c:pt>
                <c:pt idx="5">
                  <c:v>574</c:v>
                </c:pt>
                <c:pt idx="6">
                  <c:v>558</c:v>
                </c:pt>
                <c:pt idx="7">
                  <c:v>535</c:v>
                </c:pt>
                <c:pt idx="8">
                  <c:v>512</c:v>
                </c:pt>
                <c:pt idx="9">
                  <c:v>487</c:v>
                </c:pt>
                <c:pt idx="10">
                  <c:v>464</c:v>
                </c:pt>
                <c:pt idx="11">
                  <c:v>440</c:v>
                </c:pt>
                <c:pt idx="12">
                  <c:v>417</c:v>
                </c:pt>
                <c:pt idx="13">
                  <c:v>398</c:v>
                </c:pt>
                <c:pt idx="14">
                  <c:v>380</c:v>
                </c:pt>
                <c:pt idx="15">
                  <c:v>361</c:v>
                </c:pt>
                <c:pt idx="16">
                  <c:v>339</c:v>
                </c:pt>
                <c:pt idx="17">
                  <c:v>315</c:v>
                </c:pt>
                <c:pt idx="18">
                  <c:v>289</c:v>
                </c:pt>
                <c:pt idx="19">
                  <c:v>264</c:v>
                </c:pt>
                <c:pt idx="20">
                  <c:v>247</c:v>
                </c:pt>
                <c:pt idx="21">
                  <c:v>232</c:v>
                </c:pt>
                <c:pt idx="22">
                  <c:v>208</c:v>
                </c:pt>
                <c:pt idx="23">
                  <c:v>192</c:v>
                </c:pt>
                <c:pt idx="24">
                  <c:v>578</c:v>
                </c:pt>
                <c:pt idx="25">
                  <c:v>568</c:v>
                </c:pt>
                <c:pt idx="26">
                  <c:v>550</c:v>
                </c:pt>
                <c:pt idx="27">
                  <c:v>525</c:v>
                </c:pt>
                <c:pt idx="28">
                  <c:v>500</c:v>
                </c:pt>
                <c:pt idx="29">
                  <c:v>469</c:v>
                </c:pt>
                <c:pt idx="30">
                  <c:v>445</c:v>
                </c:pt>
                <c:pt idx="31">
                  <c:v>425</c:v>
                </c:pt>
                <c:pt idx="32">
                  <c:v>407</c:v>
                </c:pt>
                <c:pt idx="33">
                  <c:v>385</c:v>
                </c:pt>
                <c:pt idx="34">
                  <c:v>361</c:v>
                </c:pt>
                <c:pt idx="35">
                  <c:v>341</c:v>
                </c:pt>
                <c:pt idx="36">
                  <c:v>319</c:v>
                </c:pt>
                <c:pt idx="37">
                  <c:v>305</c:v>
                </c:pt>
                <c:pt idx="38">
                  <c:v>279</c:v>
                </c:pt>
                <c:pt idx="39">
                  <c:v>256</c:v>
                </c:pt>
                <c:pt idx="40">
                  <c:v>238</c:v>
                </c:pt>
                <c:pt idx="41">
                  <c:v>227</c:v>
                </c:pt>
                <c:pt idx="42">
                  <c:v>206</c:v>
                </c:pt>
                <c:pt idx="43">
                  <c:v>187</c:v>
                </c:pt>
                <c:pt idx="44">
                  <c:v>569</c:v>
                </c:pt>
                <c:pt idx="45">
                  <c:v>552</c:v>
                </c:pt>
                <c:pt idx="46">
                  <c:v>538</c:v>
                </c:pt>
                <c:pt idx="47">
                  <c:v>515</c:v>
                </c:pt>
                <c:pt idx="48">
                  <c:v>494</c:v>
                </c:pt>
                <c:pt idx="49">
                  <c:v>470</c:v>
                </c:pt>
                <c:pt idx="50">
                  <c:v>443</c:v>
                </c:pt>
                <c:pt idx="51">
                  <c:v>432</c:v>
                </c:pt>
                <c:pt idx="52">
                  <c:v>407</c:v>
                </c:pt>
                <c:pt idx="53">
                  <c:v>388</c:v>
                </c:pt>
                <c:pt idx="54">
                  <c:v>367</c:v>
                </c:pt>
                <c:pt idx="55">
                  <c:v>354</c:v>
                </c:pt>
                <c:pt idx="56">
                  <c:v>334</c:v>
                </c:pt>
                <c:pt idx="57">
                  <c:v>328</c:v>
                </c:pt>
                <c:pt idx="58">
                  <c:v>298</c:v>
                </c:pt>
                <c:pt idx="59">
                  <c:v>278</c:v>
                </c:pt>
                <c:pt idx="60">
                  <c:v>257</c:v>
                </c:pt>
              </c:numCache>
            </c:numRef>
          </c:val>
        </c:ser>
        <c:ser>
          <c:idx val="4"/>
          <c:order val="1"/>
          <c:tx>
            <c:strRef>
              <c:f>'Рис. 1'!$F$1</c:f>
              <c:strCache>
                <c:ptCount val="1"/>
                <c:pt idx="0">
                  <c:v>Уровень страховых запасов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'Рис. 1'!$A$2:$A$123</c:f>
              <c:numCache>
                <c:formatCode>dd/mm/yyyy</c:formatCode>
                <c:ptCount val="122"/>
                <c:pt idx="0">
                  <c:v>41426</c:v>
                </c:pt>
                <c:pt idx="1">
                  <c:v>41427</c:v>
                </c:pt>
                <c:pt idx="2">
                  <c:v>41428</c:v>
                </c:pt>
                <c:pt idx="3">
                  <c:v>41429</c:v>
                </c:pt>
                <c:pt idx="4">
                  <c:v>41430</c:v>
                </c:pt>
                <c:pt idx="5">
                  <c:v>41431</c:v>
                </c:pt>
                <c:pt idx="6">
                  <c:v>41432</c:v>
                </c:pt>
                <c:pt idx="7">
                  <c:v>41433</c:v>
                </c:pt>
                <c:pt idx="8">
                  <c:v>41434</c:v>
                </c:pt>
                <c:pt idx="9">
                  <c:v>41435</c:v>
                </c:pt>
                <c:pt idx="10">
                  <c:v>41436</c:v>
                </c:pt>
                <c:pt idx="11">
                  <c:v>41437</c:v>
                </c:pt>
                <c:pt idx="12">
                  <c:v>41438</c:v>
                </c:pt>
                <c:pt idx="13">
                  <c:v>41439</c:v>
                </c:pt>
                <c:pt idx="14">
                  <c:v>41440</c:v>
                </c:pt>
                <c:pt idx="15">
                  <c:v>41441</c:v>
                </c:pt>
                <c:pt idx="16">
                  <c:v>41442</c:v>
                </c:pt>
                <c:pt idx="17">
                  <c:v>41443</c:v>
                </c:pt>
                <c:pt idx="18">
                  <c:v>41444</c:v>
                </c:pt>
                <c:pt idx="19">
                  <c:v>41445</c:v>
                </c:pt>
                <c:pt idx="20">
                  <c:v>41446</c:v>
                </c:pt>
                <c:pt idx="21">
                  <c:v>41447</c:v>
                </c:pt>
                <c:pt idx="22">
                  <c:v>41448</c:v>
                </c:pt>
                <c:pt idx="23">
                  <c:v>41449</c:v>
                </c:pt>
                <c:pt idx="24">
                  <c:v>41450</c:v>
                </c:pt>
                <c:pt idx="25">
                  <c:v>41451</c:v>
                </c:pt>
                <c:pt idx="26">
                  <c:v>41452</c:v>
                </c:pt>
                <c:pt idx="27">
                  <c:v>41453</c:v>
                </c:pt>
                <c:pt idx="28">
                  <c:v>41454</c:v>
                </c:pt>
                <c:pt idx="29">
                  <c:v>41455</c:v>
                </c:pt>
                <c:pt idx="30">
                  <c:v>41456</c:v>
                </c:pt>
                <c:pt idx="31">
                  <c:v>41457</c:v>
                </c:pt>
                <c:pt idx="32">
                  <c:v>41458</c:v>
                </c:pt>
                <c:pt idx="33">
                  <c:v>41459</c:v>
                </c:pt>
                <c:pt idx="34">
                  <c:v>41460</c:v>
                </c:pt>
                <c:pt idx="35">
                  <c:v>41461</c:v>
                </c:pt>
                <c:pt idx="36">
                  <c:v>41462</c:v>
                </c:pt>
                <c:pt idx="37">
                  <c:v>41463</c:v>
                </c:pt>
                <c:pt idx="38">
                  <c:v>41464</c:v>
                </c:pt>
                <c:pt idx="39">
                  <c:v>41465</c:v>
                </c:pt>
                <c:pt idx="40">
                  <c:v>41466</c:v>
                </c:pt>
                <c:pt idx="41">
                  <c:v>41467</c:v>
                </c:pt>
                <c:pt idx="42">
                  <c:v>41468</c:v>
                </c:pt>
                <c:pt idx="43">
                  <c:v>41469</c:v>
                </c:pt>
                <c:pt idx="44">
                  <c:v>41470</c:v>
                </c:pt>
                <c:pt idx="45">
                  <c:v>41471</c:v>
                </c:pt>
                <c:pt idx="46">
                  <c:v>41472</c:v>
                </c:pt>
                <c:pt idx="47">
                  <c:v>41473</c:v>
                </c:pt>
                <c:pt idx="48">
                  <c:v>41474</c:v>
                </c:pt>
                <c:pt idx="49">
                  <c:v>41475</c:v>
                </c:pt>
                <c:pt idx="50">
                  <c:v>41476</c:v>
                </c:pt>
                <c:pt idx="51">
                  <c:v>41477</c:v>
                </c:pt>
                <c:pt idx="52">
                  <c:v>41478</c:v>
                </c:pt>
                <c:pt idx="53">
                  <c:v>41479</c:v>
                </c:pt>
                <c:pt idx="54">
                  <c:v>41480</c:v>
                </c:pt>
                <c:pt idx="55">
                  <c:v>41481</c:v>
                </c:pt>
                <c:pt idx="56">
                  <c:v>41482</c:v>
                </c:pt>
                <c:pt idx="57">
                  <c:v>41483</c:v>
                </c:pt>
                <c:pt idx="58">
                  <c:v>41484</c:v>
                </c:pt>
                <c:pt idx="59">
                  <c:v>41485</c:v>
                </c:pt>
                <c:pt idx="60">
                  <c:v>41486</c:v>
                </c:pt>
              </c:numCache>
            </c:numRef>
          </c:cat>
          <c:val>
            <c:numRef>
              <c:f>'Рис. 1'!$F$2:$F$123</c:f>
              <c:numCache>
                <c:formatCode>General</c:formatCode>
                <c:ptCount val="1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</c:numCache>
            </c:numRef>
          </c:val>
        </c:ser>
        <c:ser>
          <c:idx val="5"/>
          <c:order val="2"/>
          <c:tx>
            <c:strRef>
              <c:f>'Рис. 1'!$G$1</c:f>
              <c:strCache>
                <c:ptCount val="1"/>
                <c:pt idx="0">
                  <c:v>Уровень точки заказа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'Рис. 1'!$A$2:$A$123</c:f>
              <c:numCache>
                <c:formatCode>dd/mm/yyyy</c:formatCode>
                <c:ptCount val="122"/>
                <c:pt idx="0">
                  <c:v>41426</c:v>
                </c:pt>
                <c:pt idx="1">
                  <c:v>41427</c:v>
                </c:pt>
                <c:pt idx="2">
                  <c:v>41428</c:v>
                </c:pt>
                <c:pt idx="3">
                  <c:v>41429</c:v>
                </c:pt>
                <c:pt idx="4">
                  <c:v>41430</c:v>
                </c:pt>
                <c:pt idx="5">
                  <c:v>41431</c:v>
                </c:pt>
                <c:pt idx="6">
                  <c:v>41432</c:v>
                </c:pt>
                <c:pt idx="7">
                  <c:v>41433</c:v>
                </c:pt>
                <c:pt idx="8">
                  <c:v>41434</c:v>
                </c:pt>
                <c:pt idx="9">
                  <c:v>41435</c:v>
                </c:pt>
                <c:pt idx="10">
                  <c:v>41436</c:v>
                </c:pt>
                <c:pt idx="11">
                  <c:v>41437</c:v>
                </c:pt>
                <c:pt idx="12">
                  <c:v>41438</c:v>
                </c:pt>
                <c:pt idx="13">
                  <c:v>41439</c:v>
                </c:pt>
                <c:pt idx="14">
                  <c:v>41440</c:v>
                </c:pt>
                <c:pt idx="15">
                  <c:v>41441</c:v>
                </c:pt>
                <c:pt idx="16">
                  <c:v>41442</c:v>
                </c:pt>
                <c:pt idx="17">
                  <c:v>41443</c:v>
                </c:pt>
                <c:pt idx="18">
                  <c:v>41444</c:v>
                </c:pt>
                <c:pt idx="19">
                  <c:v>41445</c:v>
                </c:pt>
                <c:pt idx="20">
                  <c:v>41446</c:v>
                </c:pt>
                <c:pt idx="21">
                  <c:v>41447</c:v>
                </c:pt>
                <c:pt idx="22">
                  <c:v>41448</c:v>
                </c:pt>
                <c:pt idx="23">
                  <c:v>41449</c:v>
                </c:pt>
                <c:pt idx="24">
                  <c:v>41450</c:v>
                </c:pt>
                <c:pt idx="25">
                  <c:v>41451</c:v>
                </c:pt>
                <c:pt idx="26">
                  <c:v>41452</c:v>
                </c:pt>
                <c:pt idx="27">
                  <c:v>41453</c:v>
                </c:pt>
                <c:pt idx="28">
                  <c:v>41454</c:v>
                </c:pt>
                <c:pt idx="29">
                  <c:v>41455</c:v>
                </c:pt>
                <c:pt idx="30">
                  <c:v>41456</c:v>
                </c:pt>
                <c:pt idx="31">
                  <c:v>41457</c:v>
                </c:pt>
                <c:pt idx="32">
                  <c:v>41458</c:v>
                </c:pt>
                <c:pt idx="33">
                  <c:v>41459</c:v>
                </c:pt>
                <c:pt idx="34">
                  <c:v>41460</c:v>
                </c:pt>
                <c:pt idx="35">
                  <c:v>41461</c:v>
                </c:pt>
                <c:pt idx="36">
                  <c:v>41462</c:v>
                </c:pt>
                <c:pt idx="37">
                  <c:v>41463</c:v>
                </c:pt>
                <c:pt idx="38">
                  <c:v>41464</c:v>
                </c:pt>
                <c:pt idx="39">
                  <c:v>41465</c:v>
                </c:pt>
                <c:pt idx="40">
                  <c:v>41466</c:v>
                </c:pt>
                <c:pt idx="41">
                  <c:v>41467</c:v>
                </c:pt>
                <c:pt idx="42">
                  <c:v>41468</c:v>
                </c:pt>
                <c:pt idx="43">
                  <c:v>41469</c:v>
                </c:pt>
                <c:pt idx="44">
                  <c:v>41470</c:v>
                </c:pt>
                <c:pt idx="45">
                  <c:v>41471</c:v>
                </c:pt>
                <c:pt idx="46">
                  <c:v>41472</c:v>
                </c:pt>
                <c:pt idx="47">
                  <c:v>41473</c:v>
                </c:pt>
                <c:pt idx="48">
                  <c:v>41474</c:v>
                </c:pt>
                <c:pt idx="49">
                  <c:v>41475</c:v>
                </c:pt>
                <c:pt idx="50">
                  <c:v>41476</c:v>
                </c:pt>
                <c:pt idx="51">
                  <c:v>41477</c:v>
                </c:pt>
                <c:pt idx="52">
                  <c:v>41478</c:v>
                </c:pt>
                <c:pt idx="53">
                  <c:v>41479</c:v>
                </c:pt>
                <c:pt idx="54">
                  <c:v>41480</c:v>
                </c:pt>
                <c:pt idx="55">
                  <c:v>41481</c:v>
                </c:pt>
                <c:pt idx="56">
                  <c:v>41482</c:v>
                </c:pt>
                <c:pt idx="57">
                  <c:v>41483</c:v>
                </c:pt>
                <c:pt idx="58">
                  <c:v>41484</c:v>
                </c:pt>
                <c:pt idx="59">
                  <c:v>41485</c:v>
                </c:pt>
                <c:pt idx="60">
                  <c:v>41486</c:v>
                </c:pt>
              </c:numCache>
            </c:numRef>
          </c:cat>
          <c:val>
            <c:numRef>
              <c:f>'Рис. 1'!$G$2:$G$123</c:f>
              <c:numCache>
                <c:formatCode>General</c:formatCode>
                <c:ptCount val="12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</c:numCache>
            </c:numRef>
          </c:val>
        </c:ser>
        <c:dLbls/>
        <c:marker val="1"/>
        <c:axId val="45830144"/>
        <c:axId val="45832064"/>
      </c:lineChart>
      <c:dateAx>
        <c:axId val="45830144"/>
        <c:scaling>
          <c:orientation val="minMax"/>
          <c:max val="41517"/>
        </c:scaling>
        <c:axPos val="b"/>
        <c:title>
          <c:tx>
            <c:strRef>
              <c:f>'Рис. 1'!$I$26</c:f>
              <c:strCache>
                <c:ptCount val="1"/>
                <c:pt idx="0">
                  <c:v>Время, дни</c:v>
                </c:pt>
              </c:strCache>
            </c:strRef>
          </c:tx>
          <c:layout>
            <c:manualLayout>
              <c:xMode val="edge"/>
              <c:yMode val="edge"/>
              <c:x val="0.66041138767280805"/>
              <c:y val="0.8925692621755614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[$-419]d\ mmm;@" sourceLinked="0"/>
        <c:majorTickMark val="none"/>
        <c:tickLblPos val="none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32064"/>
        <c:crosses val="autoZero"/>
        <c:lblOffset val="100"/>
        <c:baseTimeUnit val="days"/>
        <c:majorUnit val="7"/>
        <c:majorTimeUnit val="days"/>
      </c:dateAx>
      <c:valAx>
        <c:axId val="45832064"/>
        <c:scaling>
          <c:orientation val="minMax"/>
        </c:scaling>
        <c:axPos val="l"/>
        <c:title>
          <c:tx>
            <c:strRef>
              <c:f>'Рис. 1'!$I$25</c:f>
              <c:strCache>
                <c:ptCount val="1"/>
                <c:pt idx="0">
                  <c:v>Уровень запасов, шт.</c:v>
                </c:pt>
              </c:strCache>
            </c:strRef>
          </c:tx>
          <c:layout>
            <c:manualLayout>
              <c:xMode val="edge"/>
              <c:yMode val="edge"/>
              <c:x val="1.5717092337917488E-2"/>
              <c:y val="0.3286417322834646"/>
            </c:manualLayout>
          </c:layout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tickLblPos val="none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3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3 и 4'!$A$3:$A$8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4800</c:v>
                </c:pt>
                <c:pt idx="5">
                  <c:v>6000</c:v>
                </c:pt>
              </c:numCache>
            </c:numRef>
          </c:xVal>
          <c:yVal>
            <c:numRef>
              <c:f>'Рис. 3 и 4'!$C$3:$C$8</c:f>
              <c:numCache>
                <c:formatCode>[$$-409]#,##0</c:formatCode>
                <c:ptCount val="6"/>
                <c:pt idx="0">
                  <c:v>4800</c:v>
                </c:pt>
                <c:pt idx="1">
                  <c:v>2400</c:v>
                </c:pt>
                <c:pt idx="2">
                  <c:v>1600</c:v>
                </c:pt>
                <c:pt idx="3">
                  <c:v>1200</c:v>
                </c:pt>
                <c:pt idx="4">
                  <c:v>1000</c:v>
                </c:pt>
                <c:pt idx="5">
                  <c:v>800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'Рис. 3 и 4'!$A$3:$A$8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4800</c:v>
                </c:pt>
                <c:pt idx="5">
                  <c:v>6000</c:v>
                </c:pt>
              </c:numCache>
            </c:numRef>
          </c:xVal>
          <c:yVal>
            <c:numRef>
              <c:f>'Рис. 3 и 4'!$E$3:$E$8</c:f>
              <c:numCache>
                <c:formatCode>[$$-409]#,##0</c:formatCode>
                <c:ptCount val="6"/>
                <c:pt idx="0">
                  <c:v>400</c:v>
                </c:pt>
                <c:pt idx="1">
                  <c:v>800</c:v>
                </c:pt>
                <c:pt idx="2">
                  <c:v>1200</c:v>
                </c:pt>
                <c:pt idx="3">
                  <c:v>1600</c:v>
                </c:pt>
                <c:pt idx="4">
                  <c:v>1920</c:v>
                </c:pt>
                <c:pt idx="5">
                  <c:v>2400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'Рис. 3 и 4'!$A$3:$A$8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4800</c:v>
                </c:pt>
                <c:pt idx="5">
                  <c:v>6000</c:v>
                </c:pt>
              </c:numCache>
            </c:numRef>
          </c:xVal>
          <c:yVal>
            <c:numRef>
              <c:f>'Рис. 3 и 4'!$F$3:$F$8</c:f>
              <c:numCache>
                <c:formatCode>[$$-409]#,##0</c:formatCode>
                <c:ptCount val="6"/>
                <c:pt idx="0">
                  <c:v>5200</c:v>
                </c:pt>
                <c:pt idx="1">
                  <c:v>3200</c:v>
                </c:pt>
                <c:pt idx="2">
                  <c:v>2800</c:v>
                </c:pt>
                <c:pt idx="3">
                  <c:v>2800</c:v>
                </c:pt>
                <c:pt idx="4">
                  <c:v>2920</c:v>
                </c:pt>
                <c:pt idx="5">
                  <c:v>3200</c:v>
                </c:pt>
              </c:numCache>
            </c:numRef>
          </c:yVal>
          <c:smooth val="1"/>
        </c:ser>
        <c:dLbls/>
        <c:axId val="46000768"/>
        <c:axId val="134677632"/>
      </c:scatterChart>
      <c:valAx>
        <c:axId val="46000768"/>
        <c:scaling>
          <c:orientation val="minMax"/>
          <c:max val="9000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77632"/>
        <c:crosses val="autoZero"/>
        <c:crossBetween val="midCat"/>
      </c:valAx>
      <c:valAx>
        <c:axId val="134677632"/>
        <c:scaling>
          <c:orientation val="minMax"/>
        </c:scaling>
        <c:axPos val="l"/>
        <c:numFmt formatCode="[$$-409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0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23812</xdr:rowOff>
    </xdr:from>
    <xdr:to>
      <xdr:col>13</xdr:col>
      <xdr:colOff>371475</xdr:colOff>
      <xdr:row>22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175260</xdr:colOff>
      <xdr:row>21</xdr:row>
      <xdr:rowOff>15241</xdr:rowOff>
    </xdr:from>
    <xdr:to>
      <xdr:col>13</xdr:col>
      <xdr:colOff>60079</xdr:colOff>
      <xdr:row>21</xdr:row>
      <xdr:rowOff>180975</xdr:rowOff>
    </xdr:to>
    <xdr:sp macro="" textlink="">
      <xdr:nvSpPr>
        <xdr:cNvPr id="4" name="Стрелка вправо 3"/>
        <xdr:cNvSpPr/>
      </xdr:nvSpPr>
      <xdr:spPr>
        <a:xfrm>
          <a:off x="10062210" y="4396741"/>
          <a:ext cx="494419" cy="165734"/>
        </a:xfrm>
        <a:prstGeom prst="rightArrow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123826</xdr:colOff>
      <xdr:row>9</xdr:row>
      <xdr:rowOff>145748</xdr:rowOff>
    </xdr:from>
    <xdr:to>
      <xdr:col>8</xdr:col>
      <xdr:colOff>295278</xdr:colOff>
      <xdr:row>12</xdr:row>
      <xdr:rowOff>85725</xdr:rowOff>
    </xdr:to>
    <xdr:sp macro="" textlink="">
      <xdr:nvSpPr>
        <xdr:cNvPr id="5" name="Стрелка вправо 4"/>
        <xdr:cNvSpPr/>
      </xdr:nvSpPr>
      <xdr:spPr>
        <a:xfrm rot="16200000">
          <a:off x="5964088" y="2411261"/>
          <a:ext cx="511477" cy="171452"/>
        </a:xfrm>
        <a:prstGeom prst="rightArrow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1066800</xdr:colOff>
      <xdr:row>15</xdr:row>
      <xdr:rowOff>104775</xdr:rowOff>
    </xdr:from>
    <xdr:to>
      <xdr:col>8</xdr:col>
      <xdr:colOff>1066800</xdr:colOff>
      <xdr:row>20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>
          <a:off x="7077075" y="3343275"/>
          <a:ext cx="0" cy="952500"/>
        </a:xfrm>
        <a:prstGeom prst="line">
          <a:avLst/>
        </a:prstGeom>
        <a:ln w="127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1524000</xdr:colOff>
      <xdr:row>18</xdr:row>
      <xdr:rowOff>19050</xdr:rowOff>
    </xdr:from>
    <xdr:to>
      <xdr:col>8</xdr:col>
      <xdr:colOff>1524000</xdr:colOff>
      <xdr:row>20</xdr:row>
      <xdr:rowOff>104775</xdr:rowOff>
    </xdr:to>
    <xdr:cxnSp macro="">
      <xdr:nvCxnSpPr>
        <xdr:cNvPr id="9" name="Прямая соединительная линия 8"/>
        <xdr:cNvCxnSpPr/>
      </xdr:nvCxnSpPr>
      <xdr:spPr>
        <a:xfrm>
          <a:off x="7534275" y="3829050"/>
          <a:ext cx="0" cy="466725"/>
        </a:xfrm>
        <a:prstGeom prst="line">
          <a:avLst/>
        </a:prstGeom>
        <a:ln w="127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1988720</xdr:colOff>
      <xdr:row>15</xdr:row>
      <xdr:rowOff>109789</xdr:rowOff>
    </xdr:from>
    <xdr:to>
      <xdr:col>8</xdr:col>
      <xdr:colOff>1988720</xdr:colOff>
      <xdr:row>20</xdr:row>
      <xdr:rowOff>109789</xdr:rowOff>
    </xdr:to>
    <xdr:cxnSp macro="">
      <xdr:nvCxnSpPr>
        <xdr:cNvPr id="10" name="Прямая соединительная линия 9"/>
        <xdr:cNvCxnSpPr/>
      </xdr:nvCxnSpPr>
      <xdr:spPr>
        <a:xfrm>
          <a:off x="7994483" y="3348289"/>
          <a:ext cx="0" cy="952500"/>
        </a:xfrm>
        <a:prstGeom prst="line">
          <a:avLst/>
        </a:prstGeom>
        <a:ln w="127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1072816</xdr:colOff>
      <xdr:row>21</xdr:row>
      <xdr:rowOff>70184</xdr:rowOff>
    </xdr:from>
    <xdr:to>
      <xdr:col>8</xdr:col>
      <xdr:colOff>1498934</xdr:colOff>
      <xdr:row>21</xdr:row>
      <xdr:rowOff>75197</xdr:rowOff>
    </xdr:to>
    <xdr:cxnSp macro="">
      <xdr:nvCxnSpPr>
        <xdr:cNvPr id="12" name="Прямая со стрелкой 11"/>
        <xdr:cNvCxnSpPr/>
      </xdr:nvCxnSpPr>
      <xdr:spPr>
        <a:xfrm>
          <a:off x="7078579" y="4451684"/>
          <a:ext cx="426118" cy="5013"/>
        </a:xfrm>
        <a:prstGeom prst="straightConnector1">
          <a:avLst/>
        </a:prstGeom>
        <a:ln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1539040</xdr:colOff>
      <xdr:row>21</xdr:row>
      <xdr:rowOff>70184</xdr:rowOff>
    </xdr:from>
    <xdr:to>
      <xdr:col>8</xdr:col>
      <xdr:colOff>1970171</xdr:colOff>
      <xdr:row>21</xdr:row>
      <xdr:rowOff>70184</xdr:rowOff>
    </xdr:to>
    <xdr:cxnSp macro="">
      <xdr:nvCxnSpPr>
        <xdr:cNvPr id="14" name="Прямая со стрелкой 13"/>
        <xdr:cNvCxnSpPr/>
      </xdr:nvCxnSpPr>
      <xdr:spPr>
        <a:xfrm>
          <a:off x="7544803" y="4451684"/>
          <a:ext cx="431131" cy="0"/>
        </a:xfrm>
        <a:prstGeom prst="straightConnector1">
          <a:avLst/>
        </a:prstGeom>
        <a:ln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1606826</xdr:colOff>
      <xdr:row>13</xdr:row>
      <xdr:rowOff>24848</xdr:rowOff>
    </xdr:from>
    <xdr:to>
      <xdr:col>8</xdr:col>
      <xdr:colOff>1615108</xdr:colOff>
      <xdr:row>18</xdr:row>
      <xdr:rowOff>41413</xdr:rowOff>
    </xdr:to>
    <xdr:cxnSp macro="">
      <xdr:nvCxnSpPr>
        <xdr:cNvPr id="20" name="Прямая со стрелкой 19"/>
        <xdr:cNvCxnSpPr/>
      </xdr:nvCxnSpPr>
      <xdr:spPr>
        <a:xfrm>
          <a:off x="7603435" y="2882348"/>
          <a:ext cx="8282" cy="969065"/>
        </a:xfrm>
        <a:prstGeom prst="straightConnector1">
          <a:avLst/>
        </a:prstGeom>
        <a:ln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508552</xdr:colOff>
      <xdr:row>13</xdr:row>
      <xdr:rowOff>53008</xdr:rowOff>
    </xdr:from>
    <xdr:to>
      <xdr:col>9</xdr:col>
      <xdr:colOff>516834</xdr:colOff>
      <xdr:row>18</xdr:row>
      <xdr:rowOff>69573</xdr:rowOff>
    </xdr:to>
    <xdr:cxnSp macro="">
      <xdr:nvCxnSpPr>
        <xdr:cNvPr id="21" name="Прямая со стрелкой 20"/>
        <xdr:cNvCxnSpPr/>
      </xdr:nvCxnSpPr>
      <xdr:spPr>
        <a:xfrm>
          <a:off x="8550965" y="2910508"/>
          <a:ext cx="8282" cy="969065"/>
        </a:xfrm>
        <a:prstGeom prst="straightConnector1">
          <a:avLst/>
        </a:prstGeom>
        <a:ln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0.68369</cdr:x>
      <cdr:y>0.44097</cdr:y>
    </cdr:from>
    <cdr:to>
      <cdr:x>0.97446</cdr:x>
      <cdr:y>0.85243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314700" y="1209675"/>
          <a:ext cx="1409700" cy="1128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Уровень точки заказа</a:t>
          </a:r>
        </a:p>
        <a:p xmlns:a="http://schemas.openxmlformats.org/drawingml/2006/main"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  <a:p xmlns:a="http://schemas.openxmlformats.org/drawingml/2006/main"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  <a:p xmlns:a="http://schemas.openxmlformats.org/drawingml/2006/main"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Уровень страховых запасов</a:t>
          </a:r>
        </a:p>
      </cdr:txBody>
    </cdr:sp>
  </cdr:relSizeAnchor>
  <cdr:relSizeAnchor xmlns:cdr="http://schemas.openxmlformats.org/drawingml/2006/chartDrawing">
    <cdr:from>
      <cdr:x>0.26015</cdr:x>
      <cdr:y>0.93065</cdr:y>
    </cdr:from>
    <cdr:to>
      <cdr:x>0.39527</cdr:x>
      <cdr:y>0.98721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63986" y="2552952"/>
          <a:ext cx="656555" cy="155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t             T</a:t>
          </a:r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0.33941</cdr:x>
      <cdr:y>0.562</cdr:y>
    </cdr:from>
    <cdr:to>
      <cdr:x>0.37131</cdr:x>
      <cdr:y>0.61934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49345" y="1541670"/>
          <a:ext cx="155022" cy="157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Q</a:t>
          </a:r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0.53542</cdr:x>
      <cdr:y>0.55294</cdr:y>
    </cdr:from>
    <cdr:to>
      <cdr:x>0.56733</cdr:x>
      <cdr:y>0.61028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01843" y="1516822"/>
          <a:ext cx="155022" cy="157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</a:rPr>
            <a:t>Q</a:t>
          </a:r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252412</xdr:rowOff>
    </xdr:from>
    <xdr:to>
      <xdr:col>14</xdr:col>
      <xdr:colOff>200025</xdr:colOff>
      <xdr:row>11</xdr:row>
      <xdr:rowOff>138112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1</xdr:row>
      <xdr:rowOff>123825</xdr:rowOff>
    </xdr:from>
    <xdr:to>
      <xdr:col>14</xdr:col>
      <xdr:colOff>228600</xdr:colOff>
      <xdr:row>10</xdr:row>
      <xdr:rowOff>57150</xdr:rowOff>
    </xdr:to>
    <xdr:sp macro="" textlink="">
      <xdr:nvSpPr>
        <xdr:cNvPr id="4" name="TextBox 3"/>
        <xdr:cNvSpPr txBox="1"/>
      </xdr:nvSpPr>
      <xdr:spPr>
        <a:xfrm>
          <a:off x="9134475" y="1076325"/>
          <a:ext cx="1409700" cy="164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Всего переменных затрат</a:t>
          </a:r>
        </a:p>
        <a:p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Затраты на хранение</a:t>
          </a:r>
        </a:p>
        <a:p>
          <a:endParaRPr lang="ru-R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Затраты на размещение заказов</a:t>
          </a:r>
        </a:p>
      </xdr:txBody>
    </xdr:sp>
    <xdr:clientData/>
  </xdr:twoCellAnchor>
  <xdr:twoCellAnchor>
    <xdr:from>
      <xdr:col>10</xdr:col>
      <xdr:colOff>219075</xdr:colOff>
      <xdr:row>5</xdr:row>
      <xdr:rowOff>9525</xdr:rowOff>
    </xdr:from>
    <xdr:to>
      <xdr:col>10</xdr:col>
      <xdr:colOff>219075</xdr:colOff>
      <xdr:row>10</xdr:row>
      <xdr:rowOff>28575</xdr:rowOff>
    </xdr:to>
    <xdr:cxnSp macro="">
      <xdr:nvCxnSpPr>
        <xdr:cNvPr id="6" name="Прямая соединительная линия 5"/>
        <xdr:cNvCxnSpPr/>
      </xdr:nvCxnSpPr>
      <xdr:spPr>
        <a:xfrm>
          <a:off x="9324975" y="1533525"/>
          <a:ext cx="0" cy="9715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5</xdr:row>
      <xdr:rowOff>9525</xdr:rowOff>
    </xdr:from>
    <xdr:to>
      <xdr:col>10</xdr:col>
      <xdr:colOff>219075</xdr:colOff>
      <xdr:row>5</xdr:row>
      <xdr:rowOff>9525</xdr:rowOff>
    </xdr:to>
    <xdr:cxnSp macro="">
      <xdr:nvCxnSpPr>
        <xdr:cNvPr id="8" name="Прямая соединительная линия 7"/>
        <xdr:cNvCxnSpPr/>
      </xdr:nvCxnSpPr>
      <xdr:spPr>
        <a:xfrm flipH="1">
          <a:off x="7991475" y="1533525"/>
          <a:ext cx="13335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11</xdr:row>
      <xdr:rowOff>57150</xdr:rowOff>
    </xdr:from>
    <xdr:to>
      <xdr:col>10</xdr:col>
      <xdr:colOff>266700</xdr:colOff>
      <xdr:row>13</xdr:row>
      <xdr:rowOff>180975</xdr:rowOff>
    </xdr:to>
    <xdr:sp macro="" textlink="">
      <xdr:nvSpPr>
        <xdr:cNvPr id="9" name="TextBox 8"/>
        <xdr:cNvSpPr txBox="1"/>
      </xdr:nvSpPr>
      <xdr:spPr>
        <a:xfrm>
          <a:off x="7686675" y="2724150"/>
          <a:ext cx="11620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Оптимальный объем заказа</a:t>
          </a:r>
        </a:p>
      </xdr:txBody>
    </xdr:sp>
    <xdr:clientData/>
  </xdr:twoCellAnchor>
  <xdr:twoCellAnchor>
    <xdr:from>
      <xdr:col>10</xdr:col>
      <xdr:colOff>238125</xdr:colOff>
      <xdr:row>10</xdr:row>
      <xdr:rowOff>104775</xdr:rowOff>
    </xdr:from>
    <xdr:to>
      <xdr:col>10</xdr:col>
      <xdr:colOff>238125</xdr:colOff>
      <xdr:row>12</xdr:row>
      <xdr:rowOff>83775</xdr:rowOff>
    </xdr:to>
    <xdr:cxnSp macro="">
      <xdr:nvCxnSpPr>
        <xdr:cNvPr id="11" name="Прямая со стрелкой 10"/>
        <xdr:cNvCxnSpPr/>
      </xdr:nvCxnSpPr>
      <xdr:spPr>
        <a:xfrm flipV="1">
          <a:off x="8820150" y="2581275"/>
          <a:ext cx="0" cy="360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3</xdr:row>
      <xdr:rowOff>85725</xdr:rowOff>
    </xdr:from>
    <xdr:to>
      <xdr:col>8</xdr:col>
      <xdr:colOff>57150</xdr:colOff>
      <xdr:row>6</xdr:row>
      <xdr:rowOff>19050</xdr:rowOff>
    </xdr:to>
    <xdr:sp macro="" textlink="">
      <xdr:nvSpPr>
        <xdr:cNvPr id="15" name="TextBox 14"/>
        <xdr:cNvSpPr txBox="1"/>
      </xdr:nvSpPr>
      <xdr:spPr>
        <a:xfrm>
          <a:off x="6267450" y="1228725"/>
          <a:ext cx="1676400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>
              <a:solidFill>
                <a:schemeClr val="tx1">
                  <a:lumMod val="50000"/>
                  <a:lumOff val="50000"/>
                </a:schemeClr>
              </a:solidFill>
            </a:rPr>
            <a:t>Минимальный уровень переменных затрат </a:t>
          </a:r>
        </a:p>
      </xdr:txBody>
    </xdr:sp>
    <xdr:clientData/>
  </xdr:twoCellAnchor>
  <xdr:twoCellAnchor>
    <xdr:from>
      <xdr:col>11</xdr:col>
      <xdr:colOff>28575</xdr:colOff>
      <xdr:row>11</xdr:row>
      <xdr:rowOff>104775</xdr:rowOff>
    </xdr:from>
    <xdr:to>
      <xdr:col>12</xdr:col>
      <xdr:colOff>581025</xdr:colOff>
      <xdr:row>14</xdr:row>
      <xdr:rowOff>0</xdr:rowOff>
    </xdr:to>
    <xdr:sp macro="" textlink="">
      <xdr:nvSpPr>
        <xdr:cNvPr id="18" name="TextBox 17"/>
        <xdr:cNvSpPr txBox="1"/>
      </xdr:nvSpPr>
      <xdr:spPr>
        <a:xfrm>
          <a:off x="9744075" y="2771775"/>
          <a:ext cx="11620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>
              <a:solidFill>
                <a:schemeClr val="tx1"/>
              </a:solidFill>
            </a:rPr>
            <a:t>Объем заказа</a:t>
          </a:r>
        </a:p>
      </xdr:txBody>
    </xdr:sp>
    <xdr:clientData/>
  </xdr:twoCellAnchor>
  <xdr:twoCellAnchor>
    <xdr:from>
      <xdr:col>13</xdr:col>
      <xdr:colOff>9525</xdr:colOff>
      <xdr:row>11</xdr:row>
      <xdr:rowOff>125731</xdr:rowOff>
    </xdr:from>
    <xdr:to>
      <xdr:col>14</xdr:col>
      <xdr:colOff>76200</xdr:colOff>
      <xdr:row>12</xdr:row>
      <xdr:rowOff>161925</xdr:rowOff>
    </xdr:to>
    <xdr:sp macro="" textlink="">
      <xdr:nvSpPr>
        <xdr:cNvPr id="19" name="Стрелка вправо 18"/>
        <xdr:cNvSpPr/>
      </xdr:nvSpPr>
      <xdr:spPr>
        <a:xfrm>
          <a:off x="10944225" y="2792731"/>
          <a:ext cx="676275" cy="226694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180974</xdr:colOff>
      <xdr:row>0</xdr:row>
      <xdr:rowOff>57150</xdr:rowOff>
    </xdr:from>
    <xdr:to>
      <xdr:col>9</xdr:col>
      <xdr:colOff>19049</xdr:colOff>
      <xdr:row>0</xdr:row>
      <xdr:rowOff>523875</xdr:rowOff>
    </xdr:to>
    <xdr:sp macro="" textlink="">
      <xdr:nvSpPr>
        <xdr:cNvPr id="20" name="TextBox 19"/>
        <xdr:cNvSpPr txBox="1"/>
      </xdr:nvSpPr>
      <xdr:spPr>
        <a:xfrm>
          <a:off x="7458074" y="57150"/>
          <a:ext cx="1057275" cy="466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u-RU" sz="1100">
              <a:solidFill>
                <a:schemeClr val="tx1"/>
              </a:solidFill>
            </a:rPr>
            <a:t>Переменные затраты</a:t>
          </a:r>
        </a:p>
      </xdr:txBody>
    </xdr:sp>
    <xdr:clientData/>
  </xdr:twoCellAnchor>
  <xdr:twoCellAnchor>
    <xdr:from>
      <xdr:col>6</xdr:col>
      <xdr:colOff>1158240</xdr:colOff>
      <xdr:row>0</xdr:row>
      <xdr:rowOff>158115</xdr:rowOff>
    </xdr:from>
    <xdr:to>
      <xdr:col>7</xdr:col>
      <xdr:colOff>156209</xdr:colOff>
      <xdr:row>1</xdr:row>
      <xdr:rowOff>72390</xdr:rowOff>
    </xdr:to>
    <xdr:sp macro="" textlink="">
      <xdr:nvSpPr>
        <xdr:cNvPr id="21" name="Стрелка вправо 20"/>
        <xdr:cNvSpPr/>
      </xdr:nvSpPr>
      <xdr:spPr>
        <a:xfrm rot="16200000">
          <a:off x="6981824" y="382906"/>
          <a:ext cx="676275" cy="226694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showGridLines="0" zoomScaleNormal="100" workbookViewId="0">
      <selection activeCell="P32" sqref="P32"/>
    </sheetView>
  </sheetViews>
  <sheetFormatPr defaultRowHeight="15"/>
  <cols>
    <col min="1" max="1" width="10.140625" bestFit="1" customWidth="1"/>
    <col min="2" max="7" width="12.7109375" customWidth="1"/>
    <col min="8" max="8" width="3.7109375" customWidth="1"/>
    <col min="9" max="9" width="30.7109375" bestFit="1" customWidth="1"/>
  </cols>
  <sheetData>
    <row r="1" spans="1:11" ht="45">
      <c r="A1" s="11" t="s">
        <v>13</v>
      </c>
      <c r="B1" s="12" t="s">
        <v>15</v>
      </c>
      <c r="C1" s="11" t="s">
        <v>14</v>
      </c>
      <c r="D1" s="11" t="s">
        <v>7</v>
      </c>
      <c r="E1" s="12" t="s">
        <v>12</v>
      </c>
      <c r="F1" s="11" t="s">
        <v>9</v>
      </c>
      <c r="G1" s="11" t="s">
        <v>8</v>
      </c>
      <c r="K1" s="10"/>
    </row>
    <row r="2" spans="1:11">
      <c r="A2" s="13">
        <v>41426</v>
      </c>
      <c r="B2">
        <v>700</v>
      </c>
      <c r="C2">
        <v>15</v>
      </c>
      <c r="E2">
        <f>B2-C2+D2</f>
        <v>685</v>
      </c>
      <c r="F2">
        <f>$J$5</f>
        <v>100</v>
      </c>
      <c r="G2">
        <f>$J$4</f>
        <v>400</v>
      </c>
      <c r="I2" t="s">
        <v>10</v>
      </c>
      <c r="J2">
        <v>20</v>
      </c>
    </row>
    <row r="3" spans="1:11">
      <c r="A3" s="13">
        <v>41427</v>
      </c>
      <c r="B3">
        <f>E2</f>
        <v>685</v>
      </c>
      <c r="C3">
        <v>31</v>
      </c>
      <c r="E3">
        <f t="shared" ref="E3:E62" si="0">B3-C3+D3</f>
        <v>654</v>
      </c>
      <c r="F3">
        <f t="shared" ref="F3:F62" si="1">$J$5</f>
        <v>100</v>
      </c>
      <c r="G3">
        <f t="shared" ref="G3:G62" si="2">$J$4</f>
        <v>400</v>
      </c>
      <c r="I3" t="s">
        <v>11</v>
      </c>
      <c r="J3">
        <v>5</v>
      </c>
    </row>
    <row r="4" spans="1:11">
      <c r="A4" s="13">
        <v>41428</v>
      </c>
      <c r="B4">
        <f t="shared" ref="B4:B62" si="3">E3</f>
        <v>654</v>
      </c>
      <c r="C4">
        <v>21</v>
      </c>
      <c r="E4">
        <f t="shared" si="0"/>
        <v>633</v>
      </c>
      <c r="F4">
        <f t="shared" si="1"/>
        <v>100</v>
      </c>
      <c r="G4">
        <f t="shared" si="2"/>
        <v>400</v>
      </c>
      <c r="I4" t="s">
        <v>8</v>
      </c>
      <c r="J4">
        <v>400</v>
      </c>
    </row>
    <row r="5" spans="1:11">
      <c r="A5" s="13">
        <v>41429</v>
      </c>
      <c r="B5">
        <f t="shared" si="3"/>
        <v>633</v>
      </c>
      <c r="C5">
        <v>18</v>
      </c>
      <c r="E5">
        <f t="shared" si="0"/>
        <v>615</v>
      </c>
      <c r="F5">
        <f t="shared" si="1"/>
        <v>100</v>
      </c>
      <c r="G5">
        <f t="shared" si="2"/>
        <v>400</v>
      </c>
      <c r="I5" t="s">
        <v>9</v>
      </c>
      <c r="J5">
        <v>100</v>
      </c>
    </row>
    <row r="6" spans="1:11">
      <c r="A6" s="13">
        <v>41430</v>
      </c>
      <c r="B6">
        <f t="shared" si="3"/>
        <v>615</v>
      </c>
      <c r="C6">
        <v>26</v>
      </c>
      <c r="E6">
        <f t="shared" si="0"/>
        <v>589</v>
      </c>
      <c r="F6">
        <f t="shared" si="1"/>
        <v>100</v>
      </c>
      <c r="G6">
        <f t="shared" si="2"/>
        <v>400</v>
      </c>
      <c r="I6" t="s">
        <v>16</v>
      </c>
      <c r="J6">
        <v>400</v>
      </c>
    </row>
    <row r="7" spans="1:11">
      <c r="A7" s="13">
        <v>41431</v>
      </c>
      <c r="B7">
        <f t="shared" si="3"/>
        <v>589</v>
      </c>
      <c r="C7">
        <v>15</v>
      </c>
      <c r="E7">
        <f t="shared" si="0"/>
        <v>574</v>
      </c>
      <c r="F7">
        <f t="shared" si="1"/>
        <v>100</v>
      </c>
      <c r="G7">
        <f t="shared" si="2"/>
        <v>400</v>
      </c>
      <c r="I7" t="s">
        <v>17</v>
      </c>
      <c r="J7">
        <v>7</v>
      </c>
    </row>
    <row r="8" spans="1:11">
      <c r="A8" s="13">
        <v>41432</v>
      </c>
      <c r="B8">
        <f t="shared" si="3"/>
        <v>574</v>
      </c>
      <c r="C8">
        <v>16</v>
      </c>
      <c r="E8">
        <f t="shared" si="0"/>
        <v>558</v>
      </c>
      <c r="F8">
        <f t="shared" si="1"/>
        <v>100</v>
      </c>
      <c r="G8">
        <f t="shared" si="2"/>
        <v>400</v>
      </c>
    </row>
    <row r="9" spans="1:11">
      <c r="A9" s="13">
        <v>41433</v>
      </c>
      <c r="B9">
        <f t="shared" si="3"/>
        <v>558</v>
      </c>
      <c r="C9">
        <v>23</v>
      </c>
      <c r="E9">
        <f t="shared" si="0"/>
        <v>535</v>
      </c>
      <c r="F9">
        <f t="shared" si="1"/>
        <v>100</v>
      </c>
      <c r="G9">
        <f t="shared" si="2"/>
        <v>400</v>
      </c>
    </row>
    <row r="10" spans="1:11">
      <c r="A10" s="13">
        <v>41434</v>
      </c>
      <c r="B10">
        <f t="shared" si="3"/>
        <v>535</v>
      </c>
      <c r="C10">
        <v>23</v>
      </c>
      <c r="E10">
        <f t="shared" si="0"/>
        <v>512</v>
      </c>
      <c r="F10">
        <f t="shared" si="1"/>
        <v>100</v>
      </c>
      <c r="G10">
        <f t="shared" si="2"/>
        <v>400</v>
      </c>
    </row>
    <row r="11" spans="1:11">
      <c r="A11" s="13">
        <v>41435</v>
      </c>
      <c r="B11">
        <f t="shared" si="3"/>
        <v>512</v>
      </c>
      <c r="C11">
        <v>25</v>
      </c>
      <c r="E11">
        <f t="shared" si="0"/>
        <v>487</v>
      </c>
      <c r="F11">
        <f t="shared" si="1"/>
        <v>100</v>
      </c>
      <c r="G11">
        <f t="shared" si="2"/>
        <v>400</v>
      </c>
    </row>
    <row r="12" spans="1:11">
      <c r="A12" s="13">
        <v>41436</v>
      </c>
      <c r="B12">
        <f t="shared" si="3"/>
        <v>487</v>
      </c>
      <c r="C12">
        <v>23</v>
      </c>
      <c r="D12">
        <f>IF(SUM(B2,D2:D11)&lt;$J$4,$J$6,0)</f>
        <v>0</v>
      </c>
      <c r="E12">
        <f t="shared" si="0"/>
        <v>464</v>
      </c>
      <c r="F12">
        <f t="shared" si="1"/>
        <v>100</v>
      </c>
      <c r="G12">
        <f t="shared" si="2"/>
        <v>400</v>
      </c>
    </row>
    <row r="13" spans="1:11">
      <c r="A13" s="13">
        <v>41437</v>
      </c>
      <c r="B13">
        <f t="shared" si="3"/>
        <v>464</v>
      </c>
      <c r="C13">
        <v>24</v>
      </c>
      <c r="D13">
        <f t="shared" ref="D13:D62" si="4">IF(SUM(B3,D3:D12)&lt;$J$4,$J$6,0)</f>
        <v>0</v>
      </c>
      <c r="E13">
        <f t="shared" si="0"/>
        <v>440</v>
      </c>
      <c r="F13">
        <f t="shared" si="1"/>
        <v>100</v>
      </c>
      <c r="G13">
        <f t="shared" si="2"/>
        <v>400</v>
      </c>
    </row>
    <row r="14" spans="1:11">
      <c r="A14" s="13">
        <v>41438</v>
      </c>
      <c r="B14">
        <f t="shared" si="3"/>
        <v>440</v>
      </c>
      <c r="C14">
        <v>23</v>
      </c>
      <c r="D14">
        <f t="shared" si="4"/>
        <v>0</v>
      </c>
      <c r="E14">
        <f t="shared" si="0"/>
        <v>417</v>
      </c>
      <c r="F14">
        <f t="shared" si="1"/>
        <v>100</v>
      </c>
      <c r="G14">
        <f t="shared" si="2"/>
        <v>400</v>
      </c>
    </row>
    <row r="15" spans="1:11">
      <c r="A15" s="13">
        <v>41439</v>
      </c>
      <c r="B15">
        <f t="shared" si="3"/>
        <v>417</v>
      </c>
      <c r="C15">
        <v>19</v>
      </c>
      <c r="D15">
        <f t="shared" si="4"/>
        <v>0</v>
      </c>
      <c r="E15">
        <f t="shared" si="0"/>
        <v>398</v>
      </c>
      <c r="F15">
        <f t="shared" si="1"/>
        <v>100</v>
      </c>
      <c r="G15">
        <f t="shared" si="2"/>
        <v>400</v>
      </c>
    </row>
    <row r="16" spans="1:11">
      <c r="A16" s="13">
        <v>41440</v>
      </c>
      <c r="B16">
        <f t="shared" si="3"/>
        <v>398</v>
      </c>
      <c r="C16">
        <v>18</v>
      </c>
      <c r="D16">
        <f t="shared" si="4"/>
        <v>0</v>
      </c>
      <c r="E16">
        <f t="shared" si="0"/>
        <v>380</v>
      </c>
      <c r="F16">
        <f t="shared" si="1"/>
        <v>100</v>
      </c>
      <c r="G16">
        <f t="shared" si="2"/>
        <v>400</v>
      </c>
    </row>
    <row r="17" spans="1:9">
      <c r="A17" s="13">
        <v>41441</v>
      </c>
      <c r="B17">
        <f t="shared" si="3"/>
        <v>380</v>
      </c>
      <c r="C17">
        <v>19</v>
      </c>
      <c r="D17">
        <f t="shared" si="4"/>
        <v>0</v>
      </c>
      <c r="E17">
        <f t="shared" si="0"/>
        <v>361</v>
      </c>
      <c r="F17">
        <f t="shared" si="1"/>
        <v>100</v>
      </c>
      <c r="G17">
        <f t="shared" si="2"/>
        <v>400</v>
      </c>
    </row>
    <row r="18" spans="1:9">
      <c r="A18" s="13">
        <v>41442</v>
      </c>
      <c r="B18">
        <f t="shared" si="3"/>
        <v>361</v>
      </c>
      <c r="C18">
        <v>22</v>
      </c>
      <c r="D18">
        <f t="shared" si="4"/>
        <v>0</v>
      </c>
      <c r="E18">
        <f t="shared" si="0"/>
        <v>339</v>
      </c>
      <c r="F18">
        <f t="shared" si="1"/>
        <v>100</v>
      </c>
      <c r="G18">
        <f t="shared" si="2"/>
        <v>400</v>
      </c>
    </row>
    <row r="19" spans="1:9">
      <c r="A19" s="13">
        <v>41443</v>
      </c>
      <c r="B19">
        <f t="shared" si="3"/>
        <v>339</v>
      </c>
      <c r="C19">
        <v>24</v>
      </c>
      <c r="D19">
        <f t="shared" si="4"/>
        <v>0</v>
      </c>
      <c r="E19">
        <f t="shared" si="0"/>
        <v>315</v>
      </c>
      <c r="F19">
        <f t="shared" si="1"/>
        <v>100</v>
      </c>
      <c r="G19">
        <f t="shared" si="2"/>
        <v>400</v>
      </c>
    </row>
    <row r="20" spans="1:9">
      <c r="A20" s="13">
        <v>41444</v>
      </c>
      <c r="B20">
        <f t="shared" si="3"/>
        <v>315</v>
      </c>
      <c r="C20">
        <v>26</v>
      </c>
      <c r="D20">
        <f t="shared" si="4"/>
        <v>0</v>
      </c>
      <c r="E20">
        <f t="shared" si="0"/>
        <v>289</v>
      </c>
      <c r="F20">
        <f t="shared" si="1"/>
        <v>100</v>
      </c>
      <c r="G20">
        <f t="shared" si="2"/>
        <v>400</v>
      </c>
    </row>
    <row r="21" spans="1:9">
      <c r="A21" s="13">
        <v>41445</v>
      </c>
      <c r="B21">
        <f t="shared" si="3"/>
        <v>289</v>
      </c>
      <c r="C21">
        <v>25</v>
      </c>
      <c r="D21">
        <f t="shared" si="4"/>
        <v>0</v>
      </c>
      <c r="E21">
        <f t="shared" si="0"/>
        <v>264</v>
      </c>
      <c r="F21">
        <f t="shared" si="1"/>
        <v>100</v>
      </c>
      <c r="G21">
        <f t="shared" si="2"/>
        <v>400</v>
      </c>
    </row>
    <row r="22" spans="1:9">
      <c r="A22" s="13">
        <v>41446</v>
      </c>
      <c r="B22">
        <f t="shared" si="3"/>
        <v>264</v>
      </c>
      <c r="C22">
        <v>17</v>
      </c>
      <c r="D22">
        <f t="shared" si="4"/>
        <v>0</v>
      </c>
      <c r="E22">
        <f t="shared" si="0"/>
        <v>247</v>
      </c>
      <c r="F22">
        <f t="shared" si="1"/>
        <v>100</v>
      </c>
      <c r="G22">
        <f t="shared" si="2"/>
        <v>400</v>
      </c>
    </row>
    <row r="23" spans="1:9">
      <c r="A23" s="13">
        <v>41447</v>
      </c>
      <c r="B23">
        <f t="shared" si="3"/>
        <v>247</v>
      </c>
      <c r="C23">
        <v>15</v>
      </c>
      <c r="D23">
        <f t="shared" si="4"/>
        <v>0</v>
      </c>
      <c r="E23">
        <f t="shared" si="0"/>
        <v>232</v>
      </c>
      <c r="F23">
        <f t="shared" si="1"/>
        <v>100</v>
      </c>
      <c r="G23">
        <f t="shared" si="2"/>
        <v>400</v>
      </c>
    </row>
    <row r="24" spans="1:9">
      <c r="A24" s="13">
        <v>41448</v>
      </c>
      <c r="B24">
        <f t="shared" si="3"/>
        <v>232</v>
      </c>
      <c r="C24">
        <v>24</v>
      </c>
      <c r="D24">
        <f t="shared" si="4"/>
        <v>0</v>
      </c>
      <c r="E24">
        <f t="shared" si="0"/>
        <v>208</v>
      </c>
      <c r="F24">
        <f t="shared" si="1"/>
        <v>100</v>
      </c>
      <c r="G24">
        <f t="shared" si="2"/>
        <v>400</v>
      </c>
    </row>
    <row r="25" spans="1:9">
      <c r="A25" s="13">
        <v>41449</v>
      </c>
      <c r="B25">
        <f t="shared" si="3"/>
        <v>208</v>
      </c>
      <c r="C25">
        <v>16</v>
      </c>
      <c r="D25">
        <f t="shared" si="4"/>
        <v>0</v>
      </c>
      <c r="E25">
        <f t="shared" si="0"/>
        <v>192</v>
      </c>
      <c r="F25">
        <f t="shared" si="1"/>
        <v>100</v>
      </c>
      <c r="G25">
        <f t="shared" si="2"/>
        <v>400</v>
      </c>
      <c r="I25" t="s">
        <v>18</v>
      </c>
    </row>
    <row r="26" spans="1:9">
      <c r="A26" s="13">
        <v>41450</v>
      </c>
      <c r="B26">
        <f t="shared" si="3"/>
        <v>192</v>
      </c>
      <c r="C26">
        <v>14</v>
      </c>
      <c r="D26">
        <f t="shared" si="4"/>
        <v>400</v>
      </c>
      <c r="E26">
        <f t="shared" si="0"/>
        <v>578</v>
      </c>
      <c r="F26">
        <f t="shared" si="1"/>
        <v>100</v>
      </c>
      <c r="G26">
        <f t="shared" si="2"/>
        <v>400</v>
      </c>
      <c r="I26" t="s">
        <v>19</v>
      </c>
    </row>
    <row r="27" spans="1:9">
      <c r="A27" s="13">
        <v>41451</v>
      </c>
      <c r="B27">
        <f t="shared" si="3"/>
        <v>578</v>
      </c>
      <c r="C27">
        <v>10</v>
      </c>
      <c r="D27">
        <f t="shared" si="4"/>
        <v>0</v>
      </c>
      <c r="E27">
        <f t="shared" si="0"/>
        <v>568</v>
      </c>
      <c r="F27">
        <f t="shared" si="1"/>
        <v>100</v>
      </c>
      <c r="G27">
        <f t="shared" si="2"/>
        <v>400</v>
      </c>
    </row>
    <row r="28" spans="1:9">
      <c r="A28" s="13">
        <v>41452</v>
      </c>
      <c r="B28">
        <f t="shared" si="3"/>
        <v>568</v>
      </c>
      <c r="C28">
        <v>18</v>
      </c>
      <c r="D28">
        <f t="shared" si="4"/>
        <v>0</v>
      </c>
      <c r="E28">
        <f t="shared" si="0"/>
        <v>550</v>
      </c>
      <c r="F28">
        <f t="shared" si="1"/>
        <v>100</v>
      </c>
      <c r="G28">
        <f t="shared" si="2"/>
        <v>400</v>
      </c>
    </row>
    <row r="29" spans="1:9">
      <c r="A29" s="13">
        <v>41453</v>
      </c>
      <c r="B29">
        <f t="shared" si="3"/>
        <v>550</v>
      </c>
      <c r="C29">
        <v>25</v>
      </c>
      <c r="D29">
        <f t="shared" si="4"/>
        <v>0</v>
      </c>
      <c r="E29">
        <f t="shared" si="0"/>
        <v>525</v>
      </c>
      <c r="F29">
        <f t="shared" si="1"/>
        <v>100</v>
      </c>
      <c r="G29">
        <f t="shared" si="2"/>
        <v>400</v>
      </c>
    </row>
    <row r="30" spans="1:9">
      <c r="A30" s="13">
        <v>41454</v>
      </c>
      <c r="B30">
        <f t="shared" si="3"/>
        <v>525</v>
      </c>
      <c r="C30">
        <v>25</v>
      </c>
      <c r="D30">
        <f t="shared" si="4"/>
        <v>0</v>
      </c>
      <c r="E30">
        <f t="shared" si="0"/>
        <v>500</v>
      </c>
      <c r="F30">
        <f t="shared" si="1"/>
        <v>100</v>
      </c>
      <c r="G30">
        <f t="shared" si="2"/>
        <v>400</v>
      </c>
    </row>
    <row r="31" spans="1:9">
      <c r="A31" s="13">
        <v>41455</v>
      </c>
      <c r="B31">
        <f t="shared" si="3"/>
        <v>500</v>
      </c>
      <c r="C31">
        <v>31</v>
      </c>
      <c r="D31">
        <f t="shared" si="4"/>
        <v>0</v>
      </c>
      <c r="E31">
        <f t="shared" si="0"/>
        <v>469</v>
      </c>
      <c r="F31">
        <f t="shared" si="1"/>
        <v>100</v>
      </c>
      <c r="G31">
        <f t="shared" si="2"/>
        <v>400</v>
      </c>
    </row>
    <row r="32" spans="1:9">
      <c r="A32" s="13">
        <v>41456</v>
      </c>
      <c r="B32">
        <f t="shared" si="3"/>
        <v>469</v>
      </c>
      <c r="C32">
        <v>24</v>
      </c>
      <c r="D32">
        <f t="shared" si="4"/>
        <v>0</v>
      </c>
      <c r="E32">
        <f t="shared" si="0"/>
        <v>445</v>
      </c>
      <c r="F32">
        <f t="shared" si="1"/>
        <v>100</v>
      </c>
      <c r="G32">
        <f t="shared" si="2"/>
        <v>400</v>
      </c>
    </row>
    <row r="33" spans="1:7">
      <c r="A33" s="13">
        <v>41457</v>
      </c>
      <c r="B33">
        <f t="shared" si="3"/>
        <v>445</v>
      </c>
      <c r="C33">
        <v>20</v>
      </c>
      <c r="D33">
        <f t="shared" si="4"/>
        <v>0</v>
      </c>
      <c r="E33">
        <f t="shared" si="0"/>
        <v>425</v>
      </c>
      <c r="F33">
        <f t="shared" si="1"/>
        <v>100</v>
      </c>
      <c r="G33">
        <f t="shared" si="2"/>
        <v>400</v>
      </c>
    </row>
    <row r="34" spans="1:7">
      <c r="A34" s="13">
        <v>41458</v>
      </c>
      <c r="B34">
        <f t="shared" si="3"/>
        <v>425</v>
      </c>
      <c r="C34">
        <v>18</v>
      </c>
      <c r="D34">
        <f t="shared" si="4"/>
        <v>0</v>
      </c>
      <c r="E34">
        <f t="shared" si="0"/>
        <v>407</v>
      </c>
      <c r="F34">
        <f t="shared" si="1"/>
        <v>100</v>
      </c>
      <c r="G34">
        <f t="shared" si="2"/>
        <v>400</v>
      </c>
    </row>
    <row r="35" spans="1:7">
      <c r="A35" s="13">
        <v>41459</v>
      </c>
      <c r="B35">
        <f t="shared" si="3"/>
        <v>407</v>
      </c>
      <c r="C35">
        <v>22</v>
      </c>
      <c r="D35">
        <f t="shared" si="4"/>
        <v>0</v>
      </c>
      <c r="E35">
        <f t="shared" si="0"/>
        <v>385</v>
      </c>
      <c r="F35">
        <f t="shared" si="1"/>
        <v>100</v>
      </c>
      <c r="G35">
        <f t="shared" si="2"/>
        <v>400</v>
      </c>
    </row>
    <row r="36" spans="1:7">
      <c r="A36" s="13">
        <v>41460</v>
      </c>
      <c r="B36">
        <f t="shared" si="3"/>
        <v>385</v>
      </c>
      <c r="C36">
        <v>24</v>
      </c>
      <c r="D36">
        <f t="shared" si="4"/>
        <v>0</v>
      </c>
      <c r="E36">
        <f t="shared" si="0"/>
        <v>361</v>
      </c>
      <c r="F36">
        <f t="shared" si="1"/>
        <v>100</v>
      </c>
      <c r="G36">
        <f t="shared" si="2"/>
        <v>400</v>
      </c>
    </row>
    <row r="37" spans="1:7">
      <c r="A37" s="13">
        <v>41461</v>
      </c>
      <c r="B37">
        <f t="shared" si="3"/>
        <v>361</v>
      </c>
      <c r="C37">
        <v>20</v>
      </c>
      <c r="D37">
        <f t="shared" si="4"/>
        <v>0</v>
      </c>
      <c r="E37">
        <f t="shared" si="0"/>
        <v>341</v>
      </c>
      <c r="F37">
        <f t="shared" si="1"/>
        <v>100</v>
      </c>
      <c r="G37">
        <f t="shared" si="2"/>
        <v>400</v>
      </c>
    </row>
    <row r="38" spans="1:7">
      <c r="A38" s="13">
        <v>41462</v>
      </c>
      <c r="B38">
        <f t="shared" si="3"/>
        <v>341</v>
      </c>
      <c r="C38">
        <v>22</v>
      </c>
      <c r="D38">
        <f t="shared" si="4"/>
        <v>0</v>
      </c>
      <c r="E38">
        <f t="shared" si="0"/>
        <v>319</v>
      </c>
      <c r="F38">
        <f t="shared" si="1"/>
        <v>100</v>
      </c>
      <c r="G38">
        <f t="shared" si="2"/>
        <v>400</v>
      </c>
    </row>
    <row r="39" spans="1:7">
      <c r="A39" s="13">
        <v>41463</v>
      </c>
      <c r="B39">
        <f t="shared" si="3"/>
        <v>319</v>
      </c>
      <c r="C39">
        <v>14</v>
      </c>
      <c r="D39">
        <f t="shared" si="4"/>
        <v>0</v>
      </c>
      <c r="E39">
        <f t="shared" si="0"/>
        <v>305</v>
      </c>
      <c r="F39">
        <f t="shared" si="1"/>
        <v>100</v>
      </c>
      <c r="G39">
        <f t="shared" si="2"/>
        <v>400</v>
      </c>
    </row>
    <row r="40" spans="1:7">
      <c r="A40" s="13">
        <v>41464</v>
      </c>
      <c r="B40">
        <f t="shared" si="3"/>
        <v>305</v>
      </c>
      <c r="C40">
        <v>26</v>
      </c>
      <c r="D40">
        <f t="shared" si="4"/>
        <v>0</v>
      </c>
      <c r="E40">
        <f t="shared" si="0"/>
        <v>279</v>
      </c>
      <c r="F40">
        <f t="shared" si="1"/>
        <v>100</v>
      </c>
      <c r="G40">
        <f t="shared" si="2"/>
        <v>400</v>
      </c>
    </row>
    <row r="41" spans="1:7">
      <c r="A41" s="13">
        <v>41465</v>
      </c>
      <c r="B41">
        <f t="shared" si="3"/>
        <v>279</v>
      </c>
      <c r="C41">
        <v>23</v>
      </c>
      <c r="D41">
        <f t="shared" si="4"/>
        <v>0</v>
      </c>
      <c r="E41">
        <f t="shared" si="0"/>
        <v>256</v>
      </c>
      <c r="F41">
        <f t="shared" si="1"/>
        <v>100</v>
      </c>
      <c r="G41">
        <f t="shared" si="2"/>
        <v>400</v>
      </c>
    </row>
    <row r="42" spans="1:7">
      <c r="A42" s="13">
        <v>41466</v>
      </c>
      <c r="B42">
        <f t="shared" si="3"/>
        <v>256</v>
      </c>
      <c r="C42">
        <v>18</v>
      </c>
      <c r="D42">
        <f t="shared" si="4"/>
        <v>0</v>
      </c>
      <c r="E42">
        <f t="shared" si="0"/>
        <v>238</v>
      </c>
      <c r="F42">
        <f t="shared" si="1"/>
        <v>100</v>
      </c>
      <c r="G42">
        <f t="shared" si="2"/>
        <v>400</v>
      </c>
    </row>
    <row r="43" spans="1:7">
      <c r="A43" s="13">
        <v>41467</v>
      </c>
      <c r="B43">
        <f t="shared" si="3"/>
        <v>238</v>
      </c>
      <c r="C43">
        <v>11</v>
      </c>
      <c r="D43">
        <f t="shared" si="4"/>
        <v>0</v>
      </c>
      <c r="E43">
        <f t="shared" si="0"/>
        <v>227</v>
      </c>
      <c r="F43">
        <f t="shared" si="1"/>
        <v>100</v>
      </c>
      <c r="G43">
        <f t="shared" si="2"/>
        <v>400</v>
      </c>
    </row>
    <row r="44" spans="1:7">
      <c r="A44" s="13">
        <v>41468</v>
      </c>
      <c r="B44">
        <f t="shared" si="3"/>
        <v>227</v>
      </c>
      <c r="C44">
        <v>21</v>
      </c>
      <c r="D44">
        <f t="shared" si="4"/>
        <v>0</v>
      </c>
      <c r="E44">
        <f t="shared" si="0"/>
        <v>206</v>
      </c>
      <c r="F44">
        <f t="shared" si="1"/>
        <v>100</v>
      </c>
      <c r="G44">
        <f t="shared" si="2"/>
        <v>400</v>
      </c>
    </row>
    <row r="45" spans="1:7">
      <c r="A45" s="13">
        <v>41469</v>
      </c>
      <c r="B45">
        <f t="shared" si="3"/>
        <v>206</v>
      </c>
      <c r="C45">
        <v>19</v>
      </c>
      <c r="D45">
        <f t="shared" si="4"/>
        <v>0</v>
      </c>
      <c r="E45">
        <f t="shared" si="0"/>
        <v>187</v>
      </c>
      <c r="F45">
        <f t="shared" si="1"/>
        <v>100</v>
      </c>
      <c r="G45">
        <f t="shared" si="2"/>
        <v>400</v>
      </c>
    </row>
    <row r="46" spans="1:7">
      <c r="A46" s="13">
        <v>41470</v>
      </c>
      <c r="B46">
        <f t="shared" si="3"/>
        <v>187</v>
      </c>
      <c r="C46">
        <v>18</v>
      </c>
      <c r="D46">
        <f t="shared" si="4"/>
        <v>400</v>
      </c>
      <c r="E46">
        <f t="shared" si="0"/>
        <v>569</v>
      </c>
      <c r="F46">
        <f t="shared" si="1"/>
        <v>100</v>
      </c>
      <c r="G46">
        <f t="shared" si="2"/>
        <v>400</v>
      </c>
    </row>
    <row r="47" spans="1:7">
      <c r="A47" s="13">
        <v>41471</v>
      </c>
      <c r="B47">
        <f t="shared" si="3"/>
        <v>569</v>
      </c>
      <c r="C47">
        <v>17</v>
      </c>
      <c r="D47">
        <f t="shared" si="4"/>
        <v>0</v>
      </c>
      <c r="E47">
        <f t="shared" si="0"/>
        <v>552</v>
      </c>
      <c r="F47">
        <f t="shared" si="1"/>
        <v>100</v>
      </c>
      <c r="G47">
        <f t="shared" si="2"/>
        <v>400</v>
      </c>
    </row>
    <row r="48" spans="1:7">
      <c r="A48" s="13">
        <v>41472</v>
      </c>
      <c r="B48">
        <f t="shared" si="3"/>
        <v>552</v>
      </c>
      <c r="C48">
        <v>14</v>
      </c>
      <c r="D48">
        <f t="shared" si="4"/>
        <v>0</v>
      </c>
      <c r="E48">
        <f t="shared" si="0"/>
        <v>538</v>
      </c>
      <c r="F48">
        <f t="shared" si="1"/>
        <v>100</v>
      </c>
      <c r="G48">
        <f t="shared" si="2"/>
        <v>400</v>
      </c>
    </row>
    <row r="49" spans="1:7">
      <c r="A49" s="13">
        <v>41473</v>
      </c>
      <c r="B49">
        <f t="shared" si="3"/>
        <v>538</v>
      </c>
      <c r="C49">
        <v>23</v>
      </c>
      <c r="D49">
        <f t="shared" si="4"/>
        <v>0</v>
      </c>
      <c r="E49">
        <f t="shared" si="0"/>
        <v>515</v>
      </c>
      <c r="F49">
        <f t="shared" si="1"/>
        <v>100</v>
      </c>
      <c r="G49">
        <f t="shared" si="2"/>
        <v>400</v>
      </c>
    </row>
    <row r="50" spans="1:7">
      <c r="A50" s="13">
        <v>41474</v>
      </c>
      <c r="B50">
        <f t="shared" si="3"/>
        <v>515</v>
      </c>
      <c r="C50">
        <v>21</v>
      </c>
      <c r="D50">
        <f t="shared" si="4"/>
        <v>0</v>
      </c>
      <c r="E50">
        <f t="shared" si="0"/>
        <v>494</v>
      </c>
      <c r="F50">
        <f t="shared" si="1"/>
        <v>100</v>
      </c>
      <c r="G50">
        <f t="shared" si="2"/>
        <v>400</v>
      </c>
    </row>
    <row r="51" spans="1:7">
      <c r="A51" s="13">
        <v>41475</v>
      </c>
      <c r="B51">
        <f t="shared" si="3"/>
        <v>494</v>
      </c>
      <c r="C51">
        <v>24</v>
      </c>
      <c r="D51">
        <f t="shared" si="4"/>
        <v>0</v>
      </c>
      <c r="E51">
        <f t="shared" si="0"/>
        <v>470</v>
      </c>
      <c r="F51">
        <f t="shared" si="1"/>
        <v>100</v>
      </c>
      <c r="G51">
        <f t="shared" si="2"/>
        <v>400</v>
      </c>
    </row>
    <row r="52" spans="1:7">
      <c r="A52" s="13">
        <v>41476</v>
      </c>
      <c r="B52">
        <f t="shared" si="3"/>
        <v>470</v>
      </c>
      <c r="C52">
        <v>27</v>
      </c>
      <c r="D52">
        <f t="shared" si="4"/>
        <v>0</v>
      </c>
      <c r="E52">
        <f t="shared" si="0"/>
        <v>443</v>
      </c>
      <c r="F52">
        <f t="shared" si="1"/>
        <v>100</v>
      </c>
      <c r="G52">
        <f t="shared" si="2"/>
        <v>400</v>
      </c>
    </row>
    <row r="53" spans="1:7">
      <c r="A53" s="13">
        <v>41477</v>
      </c>
      <c r="B53">
        <f t="shared" si="3"/>
        <v>443</v>
      </c>
      <c r="C53">
        <v>11</v>
      </c>
      <c r="D53">
        <f t="shared" si="4"/>
        <v>0</v>
      </c>
      <c r="E53">
        <f t="shared" si="0"/>
        <v>432</v>
      </c>
      <c r="F53">
        <f t="shared" si="1"/>
        <v>100</v>
      </c>
      <c r="G53">
        <f t="shared" si="2"/>
        <v>400</v>
      </c>
    </row>
    <row r="54" spans="1:7">
      <c r="A54" s="13">
        <v>41478</v>
      </c>
      <c r="B54">
        <f t="shared" si="3"/>
        <v>432</v>
      </c>
      <c r="C54">
        <v>25</v>
      </c>
      <c r="D54">
        <f t="shared" si="4"/>
        <v>0</v>
      </c>
      <c r="E54">
        <f t="shared" si="0"/>
        <v>407</v>
      </c>
      <c r="F54">
        <f t="shared" si="1"/>
        <v>100</v>
      </c>
      <c r="G54">
        <f t="shared" si="2"/>
        <v>400</v>
      </c>
    </row>
    <row r="55" spans="1:7">
      <c r="A55" s="13">
        <v>41479</v>
      </c>
      <c r="B55">
        <f t="shared" si="3"/>
        <v>407</v>
      </c>
      <c r="C55">
        <v>19</v>
      </c>
      <c r="D55">
        <f t="shared" si="4"/>
        <v>0</v>
      </c>
      <c r="E55">
        <f t="shared" si="0"/>
        <v>388</v>
      </c>
      <c r="F55">
        <f t="shared" si="1"/>
        <v>100</v>
      </c>
      <c r="G55">
        <f t="shared" si="2"/>
        <v>400</v>
      </c>
    </row>
    <row r="56" spans="1:7">
      <c r="A56" s="13">
        <v>41480</v>
      </c>
      <c r="B56">
        <f t="shared" si="3"/>
        <v>388</v>
      </c>
      <c r="C56">
        <v>21</v>
      </c>
      <c r="D56">
        <f t="shared" si="4"/>
        <v>0</v>
      </c>
      <c r="E56">
        <f t="shared" si="0"/>
        <v>367</v>
      </c>
      <c r="F56">
        <f t="shared" si="1"/>
        <v>100</v>
      </c>
      <c r="G56">
        <f t="shared" si="2"/>
        <v>400</v>
      </c>
    </row>
    <row r="57" spans="1:7">
      <c r="A57" s="13">
        <v>41481</v>
      </c>
      <c r="B57">
        <f t="shared" si="3"/>
        <v>367</v>
      </c>
      <c r="C57">
        <v>13</v>
      </c>
      <c r="D57">
        <f t="shared" si="4"/>
        <v>0</v>
      </c>
      <c r="E57">
        <f t="shared" si="0"/>
        <v>354</v>
      </c>
      <c r="F57">
        <f t="shared" si="1"/>
        <v>100</v>
      </c>
      <c r="G57">
        <f t="shared" si="2"/>
        <v>400</v>
      </c>
    </row>
    <row r="58" spans="1:7">
      <c r="A58" s="13">
        <v>41482</v>
      </c>
      <c r="B58">
        <f t="shared" si="3"/>
        <v>354</v>
      </c>
      <c r="C58">
        <v>20</v>
      </c>
      <c r="D58">
        <f t="shared" si="4"/>
        <v>0</v>
      </c>
      <c r="E58">
        <f t="shared" si="0"/>
        <v>334</v>
      </c>
      <c r="F58">
        <f t="shared" si="1"/>
        <v>100</v>
      </c>
      <c r="G58">
        <f t="shared" si="2"/>
        <v>400</v>
      </c>
    </row>
    <row r="59" spans="1:7">
      <c r="A59" s="13">
        <v>41483</v>
      </c>
      <c r="B59">
        <f t="shared" si="3"/>
        <v>334</v>
      </c>
      <c r="C59">
        <v>6</v>
      </c>
      <c r="D59">
        <f t="shared" si="4"/>
        <v>0</v>
      </c>
      <c r="E59">
        <f t="shared" si="0"/>
        <v>328</v>
      </c>
      <c r="F59">
        <f t="shared" si="1"/>
        <v>100</v>
      </c>
      <c r="G59">
        <f t="shared" si="2"/>
        <v>400</v>
      </c>
    </row>
    <row r="60" spans="1:7">
      <c r="A60" s="13">
        <v>41484</v>
      </c>
      <c r="B60">
        <f t="shared" si="3"/>
        <v>328</v>
      </c>
      <c r="C60">
        <v>30</v>
      </c>
      <c r="D60">
        <f t="shared" si="4"/>
        <v>0</v>
      </c>
      <c r="E60">
        <f t="shared" si="0"/>
        <v>298</v>
      </c>
      <c r="F60">
        <f t="shared" si="1"/>
        <v>100</v>
      </c>
      <c r="G60">
        <f t="shared" si="2"/>
        <v>400</v>
      </c>
    </row>
    <row r="61" spans="1:7">
      <c r="A61" s="13">
        <v>41485</v>
      </c>
      <c r="B61">
        <f t="shared" si="3"/>
        <v>298</v>
      </c>
      <c r="C61">
        <v>20</v>
      </c>
      <c r="D61">
        <f t="shared" si="4"/>
        <v>0</v>
      </c>
      <c r="E61">
        <f t="shared" si="0"/>
        <v>278</v>
      </c>
      <c r="F61">
        <f t="shared" si="1"/>
        <v>100</v>
      </c>
      <c r="G61">
        <f t="shared" si="2"/>
        <v>400</v>
      </c>
    </row>
    <row r="62" spans="1:7">
      <c r="A62" s="13">
        <v>41486</v>
      </c>
      <c r="B62">
        <f t="shared" si="3"/>
        <v>278</v>
      </c>
      <c r="C62">
        <v>21</v>
      </c>
      <c r="D62">
        <f t="shared" si="4"/>
        <v>0</v>
      </c>
      <c r="E62">
        <f t="shared" si="0"/>
        <v>257</v>
      </c>
      <c r="F62">
        <f t="shared" si="1"/>
        <v>100</v>
      </c>
      <c r="G62">
        <f t="shared" si="2"/>
        <v>400</v>
      </c>
    </row>
    <row r="63" spans="1:7">
      <c r="A63" s="13"/>
    </row>
    <row r="64" spans="1:7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</sheetData>
  <autoFilter ref="A1:G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>
      <selection activeCell="C19" sqref="C19"/>
    </sheetView>
  </sheetViews>
  <sheetFormatPr defaultRowHeight="15"/>
  <cols>
    <col min="1" max="1" width="9.28515625" customWidth="1"/>
    <col min="2" max="3" width="14.7109375" customWidth="1"/>
    <col min="4" max="4" width="17.5703125" customWidth="1"/>
    <col min="5" max="5" width="16.7109375" customWidth="1"/>
    <col min="6" max="6" width="18.7109375" customWidth="1"/>
    <col min="7" max="7" width="18.42578125" customWidth="1"/>
  </cols>
  <sheetData>
    <row r="1" spans="1:7" s="1" customFormat="1" ht="6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2"/>
    </row>
    <row r="3" spans="1:7">
      <c r="A3">
        <v>1000</v>
      </c>
      <c r="B3">
        <f>24000/A3</f>
        <v>24</v>
      </c>
      <c r="C3" s="3">
        <f>200*B3</f>
        <v>4800</v>
      </c>
      <c r="D3">
        <f>A3/2</f>
        <v>500</v>
      </c>
      <c r="E3" s="3">
        <f>0.8*D3</f>
        <v>400</v>
      </c>
      <c r="F3" s="3">
        <f>C3+E3</f>
        <v>5200</v>
      </c>
      <c r="G3" s="3"/>
    </row>
    <row r="4" spans="1:7">
      <c r="A4">
        <v>2000</v>
      </c>
      <c r="B4">
        <f t="shared" ref="B4:B8" si="0">24000/A4</f>
        <v>12</v>
      </c>
      <c r="C4" s="3">
        <f t="shared" ref="C4:C8" si="1">200*B4</f>
        <v>2400</v>
      </c>
      <c r="D4">
        <f t="shared" ref="D4:D8" si="2">A4/2</f>
        <v>1000</v>
      </c>
      <c r="E4" s="3">
        <f t="shared" ref="E4:E8" si="3">0.8*D4</f>
        <v>800</v>
      </c>
      <c r="F4" s="3">
        <f t="shared" ref="F4:F8" si="4">C4+E4</f>
        <v>3200</v>
      </c>
      <c r="G4" s="3"/>
    </row>
    <row r="5" spans="1:7">
      <c r="A5">
        <v>3000</v>
      </c>
      <c r="B5">
        <f t="shared" si="0"/>
        <v>8</v>
      </c>
      <c r="C5" s="3">
        <f t="shared" si="1"/>
        <v>1600</v>
      </c>
      <c r="D5">
        <f t="shared" si="2"/>
        <v>1500</v>
      </c>
      <c r="E5" s="3">
        <f t="shared" si="3"/>
        <v>1200</v>
      </c>
      <c r="F5" s="3">
        <f t="shared" si="4"/>
        <v>2800</v>
      </c>
      <c r="G5" s="3"/>
    </row>
    <row r="6" spans="1:7">
      <c r="A6">
        <v>4000</v>
      </c>
      <c r="B6">
        <f t="shared" si="0"/>
        <v>6</v>
      </c>
      <c r="C6" s="3">
        <f t="shared" si="1"/>
        <v>1200</v>
      </c>
      <c r="D6">
        <f t="shared" si="2"/>
        <v>2000</v>
      </c>
      <c r="E6" s="3">
        <f t="shared" si="3"/>
        <v>1600</v>
      </c>
      <c r="F6" s="3">
        <f t="shared" si="4"/>
        <v>2800</v>
      </c>
      <c r="G6" s="3"/>
    </row>
    <row r="7" spans="1:7">
      <c r="A7">
        <v>4800</v>
      </c>
      <c r="B7">
        <f t="shared" si="0"/>
        <v>5</v>
      </c>
      <c r="C7" s="3">
        <f t="shared" si="1"/>
        <v>1000</v>
      </c>
      <c r="D7">
        <f t="shared" si="2"/>
        <v>2400</v>
      </c>
      <c r="E7" s="3">
        <f t="shared" si="3"/>
        <v>1920</v>
      </c>
      <c r="F7" s="3">
        <f t="shared" si="4"/>
        <v>2920</v>
      </c>
      <c r="G7" s="3"/>
    </row>
    <row r="8" spans="1:7">
      <c r="A8" s="6">
        <v>6000</v>
      </c>
      <c r="B8" s="6">
        <f t="shared" si="0"/>
        <v>4</v>
      </c>
      <c r="C8" s="7">
        <f t="shared" si="1"/>
        <v>800</v>
      </c>
      <c r="D8" s="6">
        <f t="shared" si="2"/>
        <v>3000</v>
      </c>
      <c r="E8" s="7">
        <f t="shared" si="3"/>
        <v>2400</v>
      </c>
      <c r="F8" s="7">
        <f t="shared" si="4"/>
        <v>3200</v>
      </c>
      <c r="G8" s="3"/>
    </row>
    <row r="11" spans="1:7">
      <c r="A11" s="8" t="s">
        <v>6</v>
      </c>
      <c r="B11" s="9">
        <f>SQRT(2*200*24000/0.8)</f>
        <v>3464.1016151377544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3 и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Лена</cp:lastModifiedBy>
  <dcterms:created xsi:type="dcterms:W3CDTF">2013-10-08T04:25:21Z</dcterms:created>
  <dcterms:modified xsi:type="dcterms:W3CDTF">2013-10-09T17:24:40Z</dcterms:modified>
</cp:coreProperties>
</file>