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Преобразование\"/>
    </mc:Choice>
  </mc:AlternateContent>
  <bookViews>
    <workbookView xWindow="0" yWindow="0" windowWidth="24000" windowHeight="9885" activeTab="1"/>
  </bookViews>
  <sheets>
    <sheet name="Рис. 1-4" sheetId="1" r:id="rId1"/>
    <sheet name="Рис. 5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19" i="2"/>
  <c r="B18" i="2"/>
  <c r="B17" i="2"/>
  <c r="B16" i="2"/>
  <c r="B15" i="2"/>
  <c r="B14" i="2"/>
  <c r="B13" i="2"/>
  <c r="B12" i="2"/>
  <c r="A12" i="2"/>
  <c r="B11" i="2"/>
  <c r="B10" i="2"/>
  <c r="B8" i="2"/>
  <c r="B9" i="2"/>
  <c r="B7" i="2"/>
  <c r="B6" i="2"/>
  <c r="B5" i="2"/>
  <c r="B4" i="2"/>
  <c r="B2" i="2"/>
  <c r="B18" i="1"/>
  <c r="B20" i="1"/>
  <c r="B19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<sst xmlns="http://schemas.openxmlformats.org/spreadsheetml/2006/main" count="63" uniqueCount="62">
  <si>
    <t>Неметрическая единица измерения</t>
  </si>
  <si>
    <t>Формула</t>
  </si>
  <si>
    <t xml:space="preserve"> =ПРЕОБР(A2;"mi";"m")</t>
  </si>
  <si>
    <t xml:space="preserve"> =ПРЕОБР(A3;"Nmi";"m")</t>
  </si>
  <si>
    <t xml:space="preserve"> =ПРЕОБР(A4;"in";"cm")</t>
  </si>
  <si>
    <t xml:space="preserve"> =ПРЕОБР(A5;"ft";"cm")</t>
  </si>
  <si>
    <t xml:space="preserve"> =ПРЕОБР(A6;"yd";"cm")</t>
  </si>
  <si>
    <t xml:space="preserve"> =ПРЕОБР(A7;"ly";"km")</t>
  </si>
  <si>
    <t xml:space="preserve"> =ПРЕОБР(A8;"lbm";"g")</t>
  </si>
  <si>
    <t xml:space="preserve"> =ПРЕОБР(A9;"ozm";"g")</t>
  </si>
  <si>
    <t xml:space="preserve"> =ПРЕОБР(A10;"mmHg";"Pa")</t>
  </si>
  <si>
    <t xml:space="preserve"> =ПРЕОБР(A11;"HP";"kW")</t>
  </si>
  <si>
    <t xml:space="preserve"> =ПРЕОБР(A12;"F";"C")</t>
  </si>
  <si>
    <t xml:space="preserve"> =ПРЕОБР(A14;"uk_pt";"ml")</t>
  </si>
  <si>
    <t xml:space="preserve"> =ПРЕОБР(A15;"us_pt";"ml")</t>
  </si>
  <si>
    <t xml:space="preserve"> =ПРЕОБР(A16;"gal";"l")</t>
  </si>
  <si>
    <t xml:space="preserve"> =ПРЕОБР(A17;"barrel";"l")</t>
  </si>
  <si>
    <t xml:space="preserve"> =ПРЕОБР(A18;"uk_acre";"ar")</t>
  </si>
  <si>
    <t xml:space="preserve"> =ПРЕОБР(A19;"kn";"km/hr")</t>
  </si>
  <si>
    <t>Перевод в метрическую систему</t>
  </si>
  <si>
    <t xml:space="preserve"> =ПРЕОБР(A18;"oz";"ml")</t>
  </si>
  <si>
    <t>Функция</t>
  </si>
  <si>
    <t>Описание</t>
  </si>
  <si>
    <t>Аргумент</t>
  </si>
  <si>
    <t>Значение</t>
  </si>
  <si>
    <t xml:space="preserve"> =АРАБСКОЕ(A2)</t>
  </si>
  <si>
    <t>XXI</t>
  </si>
  <si>
    <t xml:space="preserve"> =ОСНОВАНИЕ(A4;6;4)</t>
  </si>
  <si>
    <t xml:space="preserve"> =ДВ.В.ДЕС(A5)</t>
  </si>
  <si>
    <t>Римское число в арабское</t>
  </si>
  <si>
    <t>Арабское число в римское</t>
  </si>
  <si>
    <t>Двоичное число в десятичное</t>
  </si>
  <si>
    <t xml:space="preserve"> =ДВ.В.ВОСЬМ(A6)</t>
  </si>
  <si>
    <t>Двоичное число в восьмеричное</t>
  </si>
  <si>
    <t>Десятичное число в текстовое представление в системе счисления с заданным основанием (в примере основание 6)</t>
  </si>
  <si>
    <t xml:space="preserve"> =ДВ.В.ШЕСТН(A7)</t>
  </si>
  <si>
    <t>Двоичное число в шестнадцатеричное</t>
  </si>
  <si>
    <t xml:space="preserve"> =ДЕС(A8;6)</t>
  </si>
  <si>
    <t xml:space="preserve"> =ДЕС.В.ВОСЬМ(A9)</t>
  </si>
  <si>
    <t>Текстовое представление в системе счисления с заданным основанием в десятичное (в примере основание 6)</t>
  </si>
  <si>
    <t xml:space="preserve"> =ДЕС.В.ДВ(A10)</t>
  </si>
  <si>
    <t>Десятичное в двоичное</t>
  </si>
  <si>
    <t xml:space="preserve"> =ДЕС.В.ШЕСТН(A11)</t>
  </si>
  <si>
    <t>Десятичное в шестнадцатеричное</t>
  </si>
  <si>
    <t xml:space="preserve"> =ГРАДУСЫ(A12)</t>
  </si>
  <si>
    <t>Радианы в градусы</t>
  </si>
  <si>
    <t xml:space="preserve"> =РАДИАНЫ(A13)</t>
  </si>
  <si>
    <t>Градусы в радианы</t>
  </si>
  <si>
    <t xml:space="preserve"> =ШЕСТН.В.ВОСЬМ(A14)</t>
  </si>
  <si>
    <t xml:space="preserve"> =ШЕСТН.В.ДВ(A15)</t>
  </si>
  <si>
    <t>Шестнадцатеричное в восьмеричное</t>
  </si>
  <si>
    <t>Шестнадцатеричное в двоичное</t>
  </si>
  <si>
    <t xml:space="preserve"> =ШЕСТН.В.ДЕС(A16)</t>
  </si>
  <si>
    <t>Шестнадцатеричное в десятичное</t>
  </si>
  <si>
    <t xml:space="preserve"> =ВОСЬМ.В.ДВ(A17)</t>
  </si>
  <si>
    <t>Восьмеричное в двоичное</t>
  </si>
  <si>
    <t>Восьмеричное в десятичное</t>
  </si>
  <si>
    <t xml:space="preserve"> =ВОСЬМ.В.ДЕС(A18)</t>
  </si>
  <si>
    <t xml:space="preserve"> =ВОСЬМ.В.ШЕСТН(A19)</t>
  </si>
  <si>
    <t>Восьмеричное в шестнадцатеричное</t>
  </si>
  <si>
    <t>Десятичное в восьмеричное</t>
  </si>
  <si>
    <t xml:space="preserve"> =РИМСКОЕ(A3;0)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</si>
</sst>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6" formatCode="0&quot; миля&quot;"/>
    <numFmt numFmtId="167" formatCode="0.00&quot; м&quot;"/>
    <numFmt numFmtId="168" formatCode="0&quot; морская миля&quot;"/>
    <numFmt numFmtId="169" formatCode="0&quot; дюйм&quot;"/>
    <numFmt numFmtId="170" formatCode="0.00&quot; см&quot;"/>
    <numFmt numFmtId="171" formatCode="0&quot; фут&quot;"/>
    <numFmt numFmtId="172" formatCode="0&quot; ярд&quot;"/>
    <numFmt numFmtId="176" formatCode="#,##0&quot; км&quot;"/>
    <numFmt numFmtId="177" formatCode="0&quot; световой год&quot;"/>
    <numFmt numFmtId="179" formatCode="0&quot; фунт&quot;"/>
    <numFmt numFmtId="181" formatCode="#,##0.00&quot; г&quot;"/>
    <numFmt numFmtId="182" formatCode="0&quot; унция&quot;"/>
    <numFmt numFmtId="183" formatCode="0&quot; мм ртутного столба&quot;"/>
    <numFmt numFmtId="185" formatCode="#,##0&quot; паскалей&quot;"/>
    <numFmt numFmtId="186" formatCode="0&quot; лошадиных сил&quot;"/>
    <numFmt numFmtId="188" formatCode="#,##0.00&quot; кВт&quot;"/>
    <numFmt numFmtId="189" formatCode="0&quot; градусов Фаренгейта&quot;"/>
    <numFmt numFmtId="193" formatCode="#,##0&quot; ⁰С&quot;"/>
    <numFmt numFmtId="194" formatCode="0&quot; градуса Фаренгейта&quot;"/>
    <numFmt numFmtId="195" formatCode="0&quot; английская пинта&quot;"/>
    <numFmt numFmtId="198" formatCode="#,##0&quot; мл&quot;"/>
    <numFmt numFmtId="199" formatCode="0&quot; американская пинта&quot;"/>
    <numFmt numFmtId="200" formatCode="0&quot; галлон&quot;"/>
    <numFmt numFmtId="201" formatCode="#,##0.00&quot; л&quot;"/>
    <numFmt numFmtId="203" formatCode="#,##0&quot; л&quot;"/>
    <numFmt numFmtId="205" formatCode="0&quot; американский нефтяной баррель&quot;"/>
    <numFmt numFmtId="207" formatCode="#,##0.0&quot; соток&quot;"/>
    <numFmt numFmtId="209" formatCode="0&quot; акр&quot;"/>
    <numFmt numFmtId="210" formatCode="0&quot; узлов&quot;"/>
    <numFmt numFmtId="211" formatCode="#,##0.0&quot; км/ч&quot;"/>
    <numFmt numFmtId="212" formatCode="0.0000"/>
    <numFmt numFmtId="217" formatCode="0.00000"/>
    <numFmt numFmtId="218" formatCode="0&quot; жидкая унция (oz)&quot;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quotePrefix="1"/>
    <xf numFmtId="0" fontId="0" fillId="2" borderId="0" xfId="0" applyFill="1" applyAlignment="1">
      <alignment horizont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6" fontId="0" fillId="0" borderId="0" xfId="0" applyNumberFormat="1"/>
    <xf numFmtId="177" fontId="0" fillId="0" borderId="0" xfId="0" applyNumberFormat="1"/>
    <xf numFmtId="179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185" fontId="0" fillId="0" borderId="0" xfId="0" applyNumberFormat="1"/>
    <xf numFmtId="186" fontId="0" fillId="0" borderId="0" xfId="0" applyNumberFormat="1"/>
    <xf numFmtId="188" fontId="0" fillId="0" borderId="0" xfId="0" applyNumberFormat="1"/>
    <xf numFmtId="189" fontId="0" fillId="0" borderId="0" xfId="0" applyNumberFormat="1"/>
    <xf numFmtId="193" fontId="0" fillId="0" borderId="0" xfId="0" applyNumberFormat="1"/>
    <xf numFmtId="194" fontId="0" fillId="0" borderId="0" xfId="0" applyNumberFormat="1"/>
    <xf numFmtId="195" fontId="0" fillId="0" borderId="0" xfId="0" applyNumberFormat="1"/>
    <xf numFmtId="198" fontId="0" fillId="0" borderId="0" xfId="0" applyNumberFormat="1"/>
    <xf numFmtId="199" fontId="0" fillId="0" borderId="0" xfId="0" applyNumberFormat="1"/>
    <xf numFmtId="200" fontId="0" fillId="0" borderId="0" xfId="0" applyNumberFormat="1"/>
    <xf numFmtId="201" fontId="0" fillId="0" borderId="0" xfId="0" applyNumberFormat="1"/>
    <xf numFmtId="203" fontId="0" fillId="0" borderId="0" xfId="0" applyNumberFormat="1"/>
    <xf numFmtId="205" fontId="0" fillId="0" borderId="0" xfId="0" applyNumberFormat="1"/>
    <xf numFmtId="207" fontId="0" fillId="0" borderId="0" xfId="0" applyNumberFormat="1"/>
    <xf numFmtId="209" fontId="0" fillId="0" borderId="0" xfId="0" applyNumberFormat="1"/>
    <xf numFmtId="210" fontId="0" fillId="0" borderId="0" xfId="0" applyNumberFormat="1"/>
    <xf numFmtId="211" fontId="0" fillId="0" borderId="0" xfId="0" applyNumberFormat="1"/>
    <xf numFmtId="218" fontId="0" fillId="0" borderId="0" xfId="0" applyNumberFormat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17" fontId="0" fillId="0" borderId="0" xfId="0" applyNumberFormat="1" applyAlignment="1">
      <alignment vertical="top"/>
    </xf>
    <xf numFmtId="212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1"/>
    </sheetView>
  </sheetViews>
  <sheetFormatPr defaultRowHeight="15" x14ac:dyDescent="0.25"/>
  <cols>
    <col min="1" max="1" width="34.85546875" bestFit="1" customWidth="1"/>
    <col min="2" max="2" width="31.5703125" bestFit="1" customWidth="1"/>
    <col min="3" max="3" width="28" bestFit="1" customWidth="1"/>
  </cols>
  <sheetData>
    <row r="1" spans="1:3" x14ac:dyDescent="0.25">
      <c r="A1" s="2" t="s">
        <v>0</v>
      </c>
      <c r="B1" s="2" t="s">
        <v>19</v>
      </c>
      <c r="C1" s="2" t="s">
        <v>1</v>
      </c>
    </row>
    <row r="2" spans="1:3" x14ac:dyDescent="0.25">
      <c r="A2" s="3">
        <v>1</v>
      </c>
      <c r="B2" s="4">
        <f>CONVERT(A2,"mi","m")</f>
        <v>1609.3440000000001</v>
      </c>
      <c r="C2" s="1" t="s">
        <v>2</v>
      </c>
    </row>
    <row r="3" spans="1:3" x14ac:dyDescent="0.25">
      <c r="A3" s="5">
        <v>1</v>
      </c>
      <c r="B3" s="4">
        <f>CONVERT(A3,"Nmi","m")</f>
        <v>1852</v>
      </c>
      <c r="C3" s="1" t="s">
        <v>3</v>
      </c>
    </row>
    <row r="4" spans="1:3" x14ac:dyDescent="0.25">
      <c r="A4" s="6">
        <v>1</v>
      </c>
      <c r="B4" s="7">
        <f>CONVERT(A4,"in","cm")</f>
        <v>2.54</v>
      </c>
      <c r="C4" s="1" t="s">
        <v>4</v>
      </c>
    </row>
    <row r="5" spans="1:3" x14ac:dyDescent="0.25">
      <c r="A5" s="8">
        <v>1</v>
      </c>
      <c r="B5" s="7">
        <f>CONVERT(A5,"ft","cm")</f>
        <v>30.48</v>
      </c>
      <c r="C5" s="1" t="s">
        <v>5</v>
      </c>
    </row>
    <row r="6" spans="1:3" x14ac:dyDescent="0.25">
      <c r="A6" s="9">
        <v>1</v>
      </c>
      <c r="B6" s="7">
        <f>CONVERT(A6,"yd","cm")</f>
        <v>91.44</v>
      </c>
      <c r="C6" s="1" t="s">
        <v>6</v>
      </c>
    </row>
    <row r="7" spans="1:3" x14ac:dyDescent="0.25">
      <c r="A7" s="11">
        <v>1</v>
      </c>
      <c r="B7" s="10">
        <f>CONVERT(A7,"ly","km")</f>
        <v>9460730472580.8008</v>
      </c>
      <c r="C7" s="1" t="s">
        <v>7</v>
      </c>
    </row>
    <row r="8" spans="1:3" x14ac:dyDescent="0.25">
      <c r="A8" s="12">
        <v>1</v>
      </c>
      <c r="B8" s="13">
        <f>CONVERT(A8,"lbm","g")</f>
        <v>453.59237000000002</v>
      </c>
      <c r="C8" s="1" t="s">
        <v>8</v>
      </c>
    </row>
    <row r="9" spans="1:3" x14ac:dyDescent="0.25">
      <c r="A9" s="14">
        <v>1</v>
      </c>
      <c r="B9" s="13">
        <f>CONVERT(A9,"ozm","g")</f>
        <v>28.349523125000001</v>
      </c>
      <c r="C9" s="1" t="s">
        <v>9</v>
      </c>
    </row>
    <row r="10" spans="1:3" x14ac:dyDescent="0.25">
      <c r="A10" s="15">
        <v>760</v>
      </c>
      <c r="B10" s="16">
        <f>CONVERT(A10,"mmHg","Pa")</f>
        <v>101324.72</v>
      </c>
      <c r="C10" s="1" t="s">
        <v>10</v>
      </c>
    </row>
    <row r="11" spans="1:3" x14ac:dyDescent="0.25">
      <c r="A11" s="17">
        <v>100</v>
      </c>
      <c r="B11" s="18">
        <f>CONVERT(A11,"HP","kW")</f>
        <v>74.569987158227036</v>
      </c>
      <c r="C11" s="1" t="s">
        <v>11</v>
      </c>
    </row>
    <row r="12" spans="1:3" x14ac:dyDescent="0.25">
      <c r="A12" s="21">
        <v>32</v>
      </c>
      <c r="B12" s="20">
        <f>CONVERT(A12,"F","C")</f>
        <v>0</v>
      </c>
      <c r="C12" s="1" t="s">
        <v>12</v>
      </c>
    </row>
    <row r="13" spans="1:3" x14ac:dyDescent="0.25">
      <c r="A13" s="19">
        <v>77</v>
      </c>
      <c r="B13" s="20">
        <f>CONVERT(A13,"F","C")</f>
        <v>25</v>
      </c>
      <c r="C13" s="1" t="s">
        <v>12</v>
      </c>
    </row>
    <row r="14" spans="1:3" x14ac:dyDescent="0.25">
      <c r="A14" s="22">
        <v>1</v>
      </c>
      <c r="B14" s="23">
        <f>CONVERT(A14,"uk_pt","ml")</f>
        <v>568.26125000000002</v>
      </c>
      <c r="C14" s="1" t="s">
        <v>13</v>
      </c>
    </row>
    <row r="15" spans="1:3" x14ac:dyDescent="0.25">
      <c r="A15" s="24">
        <v>1</v>
      </c>
      <c r="B15" s="23">
        <f>CONVERT(A15,"us_pt","ml")</f>
        <v>473.17647299999999</v>
      </c>
      <c r="C15" s="1" t="s">
        <v>14</v>
      </c>
    </row>
    <row r="16" spans="1:3" x14ac:dyDescent="0.25">
      <c r="A16" s="25">
        <v>1</v>
      </c>
      <c r="B16" s="26">
        <f>CONVERT(A16,"gal","l")</f>
        <v>3.7854117839999999</v>
      </c>
      <c r="C16" s="1" t="s">
        <v>15</v>
      </c>
    </row>
    <row r="17" spans="1:3" x14ac:dyDescent="0.25">
      <c r="A17" s="28">
        <v>1</v>
      </c>
      <c r="B17" s="27">
        <f>CONVERT(A17,"barrel","l")</f>
        <v>158.98729492800001</v>
      </c>
      <c r="C17" s="1" t="s">
        <v>16</v>
      </c>
    </row>
    <row r="18" spans="1:3" x14ac:dyDescent="0.25">
      <c r="A18" s="33">
        <v>1</v>
      </c>
      <c r="B18" s="23">
        <f>CONVERT(A18,"oz","ml")</f>
        <v>29.573529562499999</v>
      </c>
      <c r="C18" s="1" t="s">
        <v>20</v>
      </c>
    </row>
    <row r="19" spans="1:3" x14ac:dyDescent="0.25">
      <c r="A19" s="30">
        <v>1</v>
      </c>
      <c r="B19" s="29">
        <f>CONVERT(A19,"uk_acre","ar")</f>
        <v>40.468564223999998</v>
      </c>
      <c r="C19" s="1" t="s">
        <v>17</v>
      </c>
    </row>
    <row r="20" spans="1:3" x14ac:dyDescent="0.25">
      <c r="A20" s="31">
        <v>20</v>
      </c>
      <c r="B20" s="32">
        <f>CONVERT(A20,"kn","km/hr")</f>
        <v>37.04</v>
      </c>
      <c r="C20" s="1" t="s">
        <v>18</v>
      </c>
    </row>
    <row r="23" spans="1:3" x14ac:dyDescent="0.25">
      <c r="B2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4" sqref="C4"/>
    </sheetView>
  </sheetViews>
  <sheetFormatPr defaultRowHeight="15" x14ac:dyDescent="0.25"/>
  <cols>
    <col min="1" max="1" width="9.7109375" style="36" bestFit="1" customWidth="1"/>
    <col min="2" max="2" width="11" style="36" customWidth="1"/>
    <col min="3" max="3" width="22.7109375" style="36" bestFit="1" customWidth="1"/>
    <col min="4" max="4" width="48.5703125" style="39" customWidth="1"/>
    <col min="5" max="16384" width="9.140625" style="36"/>
  </cols>
  <sheetData>
    <row r="1" spans="1:4" x14ac:dyDescent="0.25">
      <c r="A1" s="34" t="s">
        <v>23</v>
      </c>
      <c r="B1" s="34" t="s">
        <v>24</v>
      </c>
      <c r="C1" s="34" t="s">
        <v>21</v>
      </c>
      <c r="D1" s="35" t="s">
        <v>22</v>
      </c>
    </row>
    <row r="2" spans="1:4" x14ac:dyDescent="0.25">
      <c r="A2" s="36" t="s">
        <v>26</v>
      </c>
      <c r="B2" s="36">
        <f>_xlfn.ARABIC(A2)</f>
        <v>21</v>
      </c>
      <c r="C2" s="37" t="s">
        <v>25</v>
      </c>
      <c r="D2" s="38" t="s">
        <v>29</v>
      </c>
    </row>
    <row r="3" spans="1:4" x14ac:dyDescent="0.25">
      <c r="A3" s="36">
        <v>499</v>
      </c>
      <c r="B3" s="36" t="str">
        <f>ROMAN(A3,0)</f>
        <v>CDXCIX</v>
      </c>
      <c r="C3" s="37" t="s">
        <v>61</v>
      </c>
      <c r="D3" s="38" t="s">
        <v>30</v>
      </c>
    </row>
    <row r="4" spans="1:4" ht="45" x14ac:dyDescent="0.25">
      <c r="A4" s="36">
        <v>200</v>
      </c>
      <c r="B4" s="36" t="str">
        <f>_xlfn.BASE(A4,6,4)</f>
        <v>0532</v>
      </c>
      <c r="C4" s="37" t="s">
        <v>27</v>
      </c>
      <c r="D4" s="38" t="s">
        <v>34</v>
      </c>
    </row>
    <row r="5" spans="1:4" x14ac:dyDescent="0.25">
      <c r="A5" s="36">
        <v>1010111</v>
      </c>
      <c r="B5" s="36">
        <f>BIN2DEC(A5)</f>
        <v>87</v>
      </c>
      <c r="C5" s="37" t="s">
        <v>28</v>
      </c>
      <c r="D5" s="39" t="s">
        <v>31</v>
      </c>
    </row>
    <row r="6" spans="1:4" x14ac:dyDescent="0.25">
      <c r="A6" s="36">
        <v>1010111</v>
      </c>
      <c r="B6" s="36" t="str">
        <f>BIN2OCT(A6)</f>
        <v>127</v>
      </c>
      <c r="C6" s="37" t="s">
        <v>32</v>
      </c>
      <c r="D6" s="39" t="s">
        <v>33</v>
      </c>
    </row>
    <row r="7" spans="1:4" x14ac:dyDescent="0.25">
      <c r="A7" s="36">
        <v>1010111</v>
      </c>
      <c r="B7" s="36" t="str">
        <f>BIN2HEX(A7)</f>
        <v>57</v>
      </c>
      <c r="C7" s="37" t="s">
        <v>35</v>
      </c>
      <c r="D7" s="39" t="s">
        <v>36</v>
      </c>
    </row>
    <row r="8" spans="1:4" ht="45" x14ac:dyDescent="0.25">
      <c r="A8" s="36">
        <v>123</v>
      </c>
      <c r="B8" s="36">
        <f>_xlfn.DECIMAL(A8,6)</f>
        <v>51</v>
      </c>
      <c r="C8" s="37" t="s">
        <v>37</v>
      </c>
      <c r="D8" s="39" t="s">
        <v>39</v>
      </c>
    </row>
    <row r="9" spans="1:4" x14ac:dyDescent="0.25">
      <c r="A9" s="36">
        <v>100</v>
      </c>
      <c r="B9" s="36" t="str">
        <f>DEC2OCT(A9)</f>
        <v>144</v>
      </c>
      <c r="C9" s="37" t="s">
        <v>38</v>
      </c>
      <c r="D9" s="39" t="s">
        <v>60</v>
      </c>
    </row>
    <row r="10" spans="1:4" x14ac:dyDescent="0.25">
      <c r="A10" s="36">
        <v>100</v>
      </c>
      <c r="B10" s="36" t="str">
        <f>DEC2BIN(A10)</f>
        <v>1100100</v>
      </c>
      <c r="C10" s="37" t="s">
        <v>40</v>
      </c>
      <c r="D10" s="39" t="s">
        <v>41</v>
      </c>
    </row>
    <row r="11" spans="1:4" x14ac:dyDescent="0.25">
      <c r="A11" s="36">
        <v>100</v>
      </c>
      <c r="B11" s="36" t="str">
        <f>DEC2HEX(A11)</f>
        <v>64</v>
      </c>
      <c r="C11" s="37" t="s">
        <v>42</v>
      </c>
      <c r="D11" s="39" t="s">
        <v>43</v>
      </c>
    </row>
    <row r="12" spans="1:4" x14ac:dyDescent="0.25">
      <c r="A12" s="40">
        <f>PI()</f>
        <v>3.1415926535897931</v>
      </c>
      <c r="B12" s="36">
        <f>DEGREES(A12)</f>
        <v>180</v>
      </c>
      <c r="C12" s="37" t="s">
        <v>44</v>
      </c>
      <c r="D12" s="39" t="s">
        <v>45</v>
      </c>
    </row>
    <row r="13" spans="1:4" x14ac:dyDescent="0.25">
      <c r="A13" s="36">
        <v>90</v>
      </c>
      <c r="B13" s="41">
        <f>RADIANS(A13)</f>
        <v>1.5707963267948966</v>
      </c>
      <c r="C13" s="37" t="s">
        <v>46</v>
      </c>
      <c r="D13" s="39" t="s">
        <v>47</v>
      </c>
    </row>
    <row r="14" spans="1:4" x14ac:dyDescent="0.25">
      <c r="A14" s="36">
        <v>123</v>
      </c>
      <c r="B14" s="36" t="str">
        <f>HEX2OCT(A14)</f>
        <v>443</v>
      </c>
      <c r="C14" s="37" t="s">
        <v>48</v>
      </c>
      <c r="D14" s="39" t="s">
        <v>50</v>
      </c>
    </row>
    <row r="15" spans="1:4" x14ac:dyDescent="0.25">
      <c r="A15" s="36">
        <v>123</v>
      </c>
      <c r="B15" s="36" t="str">
        <f>HEX2BIN(A15)</f>
        <v>100100011</v>
      </c>
      <c r="C15" s="37" t="s">
        <v>49</v>
      </c>
      <c r="D15" s="39" t="s">
        <v>51</v>
      </c>
    </row>
    <row r="16" spans="1:4" x14ac:dyDescent="0.25">
      <c r="A16" s="36">
        <v>123</v>
      </c>
      <c r="B16" s="36">
        <f>HEX2DEC(A16)</f>
        <v>291</v>
      </c>
      <c r="C16" s="37" t="s">
        <v>52</v>
      </c>
      <c r="D16" s="39" t="s">
        <v>53</v>
      </c>
    </row>
    <row r="17" spans="1:4" x14ac:dyDescent="0.25">
      <c r="A17" s="36">
        <v>443</v>
      </c>
      <c r="B17" s="36" t="str">
        <f>OCT2BIN(A17)</f>
        <v>100100011</v>
      </c>
      <c r="C17" s="37" t="s">
        <v>54</v>
      </c>
      <c r="D17" s="39" t="s">
        <v>55</v>
      </c>
    </row>
    <row r="18" spans="1:4" x14ac:dyDescent="0.25">
      <c r="A18" s="36">
        <v>443</v>
      </c>
      <c r="B18" s="36">
        <f>OCT2DEC(A18)</f>
        <v>291</v>
      </c>
      <c r="C18" s="37" t="s">
        <v>57</v>
      </c>
      <c r="D18" s="39" t="s">
        <v>56</v>
      </c>
    </row>
    <row r="19" spans="1:4" x14ac:dyDescent="0.25">
      <c r="A19" s="36">
        <v>443</v>
      </c>
      <c r="B19" s="36" t="str">
        <f>OCT2HEX(A19)</f>
        <v>123</v>
      </c>
      <c r="C19" s="37" t="s">
        <v>58</v>
      </c>
      <c r="D19" s="39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1-4</vt:lpstr>
      <vt:lpstr>Рис. 5.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2014-02-23T06:56:58Z</dcterms:created>
  <dcterms:modified xsi:type="dcterms:W3CDTF">2014-02-23T10:35:03Z</dcterms:modified>
</cp:coreProperties>
</file>