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!Сайт\7_Библиотека, 12.11.16\Адлер2\"/>
    </mc:Choice>
  </mc:AlternateContent>
  <xr:revisionPtr revIDLastSave="0" documentId="13_ncr:1_{23EFDD22-B6C3-4546-A549-AEC02FE33FD4}" xr6:coauthVersionLast="45" xr6:coauthVersionMax="45" xr10:uidLastSave="{00000000-0000-0000-0000-000000000000}"/>
  <bookViews>
    <workbookView xWindow="-120" yWindow="-120" windowWidth="29040" windowHeight="15840" activeTab="6" xr2:uid="{AE16B2D3-ED1A-423F-B96D-0383A3F7F0AB}"/>
  </bookViews>
  <sheets>
    <sheet name="Рис. 8" sheetId="1" r:id="rId1"/>
    <sheet name="Рис. 9" sheetId="2" r:id="rId2"/>
    <sheet name="Рис. 10" sheetId="3" r:id="rId3"/>
    <sheet name="Рис. 11" sheetId="5" r:id="rId4"/>
    <sheet name="Рис. 12" sheetId="6" r:id="rId5"/>
    <sheet name="Рис. 13" sheetId="7" r:id="rId6"/>
    <sheet name="Рис. 14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8" l="1"/>
  <c r="D7" i="8"/>
  <c r="B7" i="8"/>
  <c r="B11" i="3"/>
  <c r="B6" i="8"/>
  <c r="C6" i="8"/>
  <c r="D6" i="8"/>
  <c r="C9" i="8"/>
  <c r="F2" i="8" s="1"/>
  <c r="D3" i="7"/>
  <c r="D4" i="7"/>
  <c r="D5" i="7"/>
  <c r="D2" i="7"/>
  <c r="E28" i="5"/>
  <c r="E29" i="5"/>
  <c r="E30" i="5"/>
  <c r="E31" i="5"/>
  <c r="E27" i="5"/>
  <c r="C20" i="5"/>
  <c r="D20" i="5"/>
  <c r="B20" i="5"/>
  <c r="B17" i="5"/>
  <c r="B18" i="5" s="1"/>
  <c r="B19" i="5" s="1"/>
  <c r="E16" i="5"/>
  <c r="C5" i="5"/>
  <c r="D5" i="5"/>
  <c r="B5" i="5"/>
  <c r="C4" i="5"/>
  <c r="D4" i="5"/>
  <c r="B4" i="5"/>
  <c r="D17" i="5"/>
  <c r="D18" i="5" s="1"/>
  <c r="D19" i="5" s="1"/>
  <c r="C17" i="5"/>
  <c r="C18" i="5" s="1"/>
  <c r="C19" i="5" s="1"/>
  <c r="D10" i="8"/>
  <c r="D9" i="8"/>
  <c r="F5" i="8" l="1"/>
  <c r="G5" i="8" s="1"/>
  <c r="F3" i="8"/>
  <c r="G3" i="8" s="1"/>
  <c r="F4" i="8"/>
  <c r="G4" i="8" s="1"/>
  <c r="G2" i="8"/>
  <c r="C28" i="5"/>
  <c r="C23" i="5"/>
  <c r="C22" i="5"/>
  <c r="C27" i="5"/>
  <c r="C31" i="5"/>
  <c r="C30" i="5"/>
  <c r="C25" i="5"/>
  <c r="C29" i="5"/>
  <c r="C24" i="5"/>
  <c r="D29" i="5"/>
  <c r="D24" i="5"/>
  <c r="D28" i="5"/>
  <c r="D23" i="5"/>
  <c r="D22" i="5"/>
  <c r="D27" i="5"/>
  <c r="D31" i="5"/>
  <c r="D30" i="5"/>
  <c r="D25" i="5"/>
  <c r="B27" i="5"/>
  <c r="B31" i="5"/>
  <c r="B30" i="5"/>
  <c r="B25" i="5"/>
  <c r="B29" i="5"/>
  <c r="B24" i="5"/>
  <c r="B22" i="5"/>
  <c r="B28" i="5"/>
  <c r="B23" i="5"/>
  <c r="C13" i="3"/>
  <c r="D11" i="3"/>
  <c r="C11" i="3"/>
  <c r="F7" i="3" s="1"/>
  <c r="G7" i="3" s="1"/>
  <c r="F3" i="2"/>
  <c r="F4" i="2"/>
  <c r="F5" i="2"/>
  <c r="F6" i="2"/>
  <c r="F7" i="2"/>
  <c r="F8" i="2"/>
  <c r="F9" i="2"/>
  <c r="F10" i="2"/>
  <c r="F2" i="2"/>
  <c r="C13" i="2"/>
  <c r="D11" i="2"/>
  <c r="C11" i="2"/>
  <c r="B11" i="2"/>
  <c r="D14" i="3"/>
  <c r="D13" i="3"/>
  <c r="D15" i="3"/>
  <c r="D16" i="3"/>
  <c r="D13" i="2"/>
  <c r="F10" i="3" l="1"/>
  <c r="G10" i="3" s="1"/>
  <c r="C10" i="8"/>
  <c r="F5" i="3"/>
  <c r="G5" i="3" s="1"/>
  <c r="F9" i="3"/>
  <c r="G9" i="3" s="1"/>
  <c r="F4" i="3"/>
  <c r="G4" i="3" s="1"/>
  <c r="F8" i="3"/>
  <c r="G8" i="3" s="1"/>
  <c r="F2" i="3"/>
  <c r="G2" i="3" s="1"/>
  <c r="F6" i="3"/>
  <c r="G6" i="3" s="1"/>
  <c r="F3" i="3"/>
  <c r="G3" i="3" s="1"/>
  <c r="C14" i="3" l="1"/>
  <c r="C16" i="3" s="1"/>
  <c r="C15" i="3"/>
  <c r="G11" i="3"/>
  <c r="C14" i="1" l="1"/>
  <c r="C13" i="1"/>
  <c r="C11" i="1"/>
  <c r="D11" i="1"/>
  <c r="B11" i="1"/>
  <c r="B12" i="1"/>
  <c r="D14" i="1"/>
  <c r="D13" i="1"/>
</calcChain>
</file>

<file path=xl/sharedStrings.xml><?xml version="1.0" encoding="utf-8"?>
<sst xmlns="http://schemas.openxmlformats.org/spreadsheetml/2006/main" count="80" uniqueCount="33">
  <si>
    <t>Номер опыта</t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</si>
  <si>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</si>
  <si>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</si>
  <si>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</si>
  <si>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Y</t>
  </si>
  <si>
    <t>μ</t>
  </si>
  <si>
    <t>Среднее</t>
  </si>
  <si>
    <t>Ст. откл.</t>
  </si>
  <si>
    <t>s</t>
  </si>
  <si>
    <t>Влияние фактора</t>
  </si>
  <si>
    <t>Формула в ячейке В11</t>
  </si>
  <si>
    <t>Ŷ</t>
  </si>
  <si>
    <r>
      <t>(Y – Ŷ)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</si>
  <si>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Остатки</t>
  </si>
  <si>
    <t>Дисперсия</t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</si>
  <si>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</si>
  <si>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Критерий фишера</t>
  </si>
  <si>
    <t>F</t>
  </si>
  <si>
    <t>Основной уровень (точка отсчета)</t>
  </si>
  <si>
    <r>
      <t xml:space="preserve">Интервал варьирования, </t>
    </r>
    <r>
      <rPr>
        <sz val="11"/>
        <color theme="1"/>
        <rFont val="Calibri"/>
        <family val="2"/>
        <charset val="204"/>
      </rPr>
      <t>∆х</t>
    </r>
    <r>
      <rPr>
        <vertAlign val="subscript"/>
        <sz val="11"/>
        <color theme="1"/>
        <rFont val="Calibri"/>
        <family val="2"/>
        <charset val="204"/>
      </rPr>
      <t>i</t>
    </r>
  </si>
  <si>
    <t>Нижний уровень</t>
  </si>
  <si>
    <t>Верхний уровень</t>
  </si>
  <si>
    <t>Коэффициенты</t>
  </si>
  <si>
    <r>
      <t>b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charset val="204"/>
      </rPr>
      <t>∆х</t>
    </r>
    <r>
      <rPr>
        <vertAlign val="subscript"/>
        <sz val="11"/>
        <color theme="1"/>
        <rFont val="Calibri"/>
        <family val="2"/>
        <charset val="204"/>
      </rPr>
      <t>i</t>
    </r>
  </si>
  <si>
    <t>Шаги</t>
  </si>
  <si>
    <t>Точки за кубом</t>
  </si>
  <si>
    <t>Шаги (делим на 60)</t>
  </si>
  <si>
    <t>Номер нового опыта</t>
  </si>
  <si>
    <t>среднее</t>
  </si>
  <si>
    <t>Уровень в физических единицах</t>
  </si>
  <si>
    <r>
      <t>b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charset val="204"/>
        <scheme val="minor"/>
      </rPr>
      <t xml:space="preserve"> (для кодированных значений факторов)</t>
    </r>
  </si>
  <si>
    <r>
      <t>b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charset val="204"/>
        <scheme val="minor"/>
      </rPr>
      <t xml:space="preserve"> (для физических значений факторов)</t>
    </r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</si>
  <si>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х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</si>
</sst>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/>
    <xf numFmtId="2" fontId="0" fillId="0" borderId="1" xfId="0" applyNumberFormat="1" applyBorder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2" fontId="0" fillId="0" borderId="0" xfId="0" applyNumberFormat="1" applyFill="1" applyBorder="1"/>
    <xf numFmtId="2" fontId="0" fillId="0" borderId="1" xfId="0" applyNumberForma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" fontId="0" fillId="0" borderId="1" xfId="0" applyNumberFormat="1" applyBorder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142875</xdr:rowOff>
    </xdr:from>
    <xdr:to>
      <xdr:col>5</xdr:col>
      <xdr:colOff>485775</xdr:colOff>
      <xdr:row>4</xdr:row>
      <xdr:rowOff>28575</xdr:rowOff>
    </xdr:to>
    <xdr:sp macro="" textlink="">
      <xdr:nvSpPr>
        <xdr:cNvPr id="2" name="Стрелка: вправо 1">
          <a:extLst>
            <a:ext uri="{FF2B5EF4-FFF2-40B4-BE49-F238E27FC236}">
              <a16:creationId xmlns:a16="http://schemas.microsoft.com/office/drawing/2014/main" id="{84A20B2E-55CF-4944-AE0B-775ABEA4E3FE}"/>
            </a:ext>
          </a:extLst>
        </xdr:cNvPr>
        <xdr:cNvSpPr/>
      </xdr:nvSpPr>
      <xdr:spPr>
        <a:xfrm>
          <a:off x="2828925" y="371475"/>
          <a:ext cx="981075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6E26-CE87-4027-8EAE-CBA0A9D8EFE2}">
  <dimension ref="A1:E14"/>
  <sheetViews>
    <sheetView workbookViewId="0">
      <selection activeCell="A15" sqref="A15"/>
    </sheetView>
  </sheetViews>
  <sheetFormatPr defaultRowHeight="15" x14ac:dyDescent="0.25"/>
  <cols>
    <col min="1" max="1" width="21.5703125" bestFit="1" customWidth="1"/>
  </cols>
  <sheetData>
    <row r="1" spans="1:5" ht="18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25">
      <c r="A2" s="4">
        <v>1</v>
      </c>
      <c r="B2" s="4">
        <v>-1</v>
      </c>
      <c r="C2" s="4">
        <v>-1</v>
      </c>
      <c r="D2" s="4">
        <v>-1</v>
      </c>
      <c r="E2" s="4">
        <v>21</v>
      </c>
    </row>
    <row r="3" spans="1:5" x14ac:dyDescent="0.25">
      <c r="A3" s="4">
        <v>2</v>
      </c>
      <c r="B3" s="4">
        <v>1</v>
      </c>
      <c r="C3" s="4">
        <v>-1</v>
      </c>
      <c r="D3" s="4">
        <v>-1</v>
      </c>
      <c r="E3" s="4">
        <v>55</v>
      </c>
    </row>
    <row r="4" spans="1:5" x14ac:dyDescent="0.25">
      <c r="A4" s="4">
        <v>3</v>
      </c>
      <c r="B4" s="4">
        <v>-1</v>
      </c>
      <c r="C4" s="4">
        <v>1</v>
      </c>
      <c r="D4" s="4">
        <v>-1</v>
      </c>
      <c r="E4" s="4">
        <v>34</v>
      </c>
    </row>
    <row r="5" spans="1:5" x14ac:dyDescent="0.25">
      <c r="A5" s="4">
        <v>4</v>
      </c>
      <c r="B5" s="4">
        <v>1</v>
      </c>
      <c r="C5" s="4">
        <v>1</v>
      </c>
      <c r="D5" s="4">
        <v>-1</v>
      </c>
      <c r="E5" s="4">
        <v>67</v>
      </c>
    </row>
    <row r="6" spans="1:5" x14ac:dyDescent="0.25">
      <c r="A6" s="4">
        <v>5</v>
      </c>
      <c r="B6" s="4">
        <v>-1</v>
      </c>
      <c r="C6" s="4">
        <v>-1</v>
      </c>
      <c r="D6" s="4">
        <v>1</v>
      </c>
      <c r="E6" s="4">
        <v>38</v>
      </c>
    </row>
    <row r="7" spans="1:5" x14ac:dyDescent="0.25">
      <c r="A7" s="4">
        <v>6</v>
      </c>
      <c r="B7" s="4">
        <v>1</v>
      </c>
      <c r="C7" s="4">
        <v>-1</v>
      </c>
      <c r="D7" s="4">
        <v>1</v>
      </c>
      <c r="E7" s="4">
        <v>68</v>
      </c>
    </row>
    <row r="8" spans="1:5" x14ac:dyDescent="0.25">
      <c r="A8" s="4">
        <v>7</v>
      </c>
      <c r="B8" s="4">
        <v>-1</v>
      </c>
      <c r="C8" s="4">
        <v>1</v>
      </c>
      <c r="D8" s="4">
        <v>1</v>
      </c>
      <c r="E8" s="4">
        <v>52</v>
      </c>
    </row>
    <row r="9" spans="1:5" x14ac:dyDescent="0.25">
      <c r="A9" s="4">
        <v>8</v>
      </c>
      <c r="B9" s="4">
        <v>1</v>
      </c>
      <c r="C9" s="4">
        <v>1</v>
      </c>
      <c r="D9" s="4">
        <v>1</v>
      </c>
      <c r="E9" s="4">
        <v>78</v>
      </c>
    </row>
    <row r="10" spans="1:5" x14ac:dyDescent="0.25">
      <c r="A10" s="4">
        <v>9</v>
      </c>
      <c r="B10" s="4">
        <v>0</v>
      </c>
      <c r="C10" s="4">
        <v>0</v>
      </c>
      <c r="D10" s="4">
        <v>0</v>
      </c>
      <c r="E10" s="4">
        <v>53</v>
      </c>
    </row>
    <row r="11" spans="1:5" x14ac:dyDescent="0.25">
      <c r="A11" s="5" t="s">
        <v>9</v>
      </c>
      <c r="B11" s="7">
        <f>SUMPRODUCT(B2:B9,$E$2:$E$9)/COUNTA(B2:B9)</f>
        <v>15.375</v>
      </c>
      <c r="C11" s="7">
        <f t="shared" ref="C11:D11" si="0">SUMPRODUCT(C2:C9,$E$2:$E$9)/COUNTA(C2:C9)</f>
        <v>6.125</v>
      </c>
      <c r="D11" s="7">
        <f t="shared" si="0"/>
        <v>7.375</v>
      </c>
      <c r="E11" s="5"/>
    </row>
    <row r="12" spans="1:5" x14ac:dyDescent="0.25">
      <c r="A12" t="s">
        <v>10</v>
      </c>
      <c r="B12" t="str">
        <f ca="1">_xlfn.FORMULATEXT(B11)</f>
        <v>=СУММПРОИЗВ(B2:B9;$E$2:$E$9)/СЧЁТЗ(B2:B9)</v>
      </c>
    </row>
    <row r="13" spans="1:5" x14ac:dyDescent="0.25">
      <c r="A13" t="s">
        <v>6</v>
      </c>
      <c r="B13" s="2" t="s">
        <v>5</v>
      </c>
      <c r="C13" s="3">
        <f>AVERAGE(E2:E9)</f>
        <v>51.625</v>
      </c>
      <c r="D13" t="str">
        <f ca="1">_xlfn.FORMULATEXT(C13)</f>
        <v>=СРЗНАЧ(E2:E9)</v>
      </c>
    </row>
    <row r="14" spans="1:5" x14ac:dyDescent="0.25">
      <c r="A14" t="s">
        <v>7</v>
      </c>
      <c r="B14" s="1" t="s">
        <v>8</v>
      </c>
      <c r="C14" s="3">
        <f>_xlfn.STDEV.S(E2:E9)</f>
        <v>19.441762853639144</v>
      </c>
      <c r="D14" t="str">
        <f ca="1">_xlfn.FORMULATEXT(C14)</f>
        <v>=СТАНДОТКЛОН.В(E2:E9)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8E55B-A644-490E-B83A-1C14D9EDBDAE}">
  <dimension ref="A1:F14"/>
  <sheetViews>
    <sheetView workbookViewId="0">
      <selection activeCell="F2" sqref="F2"/>
    </sheetView>
  </sheetViews>
  <sheetFormatPr defaultRowHeight="15" x14ac:dyDescent="0.25"/>
  <cols>
    <col min="1" max="1" width="21.5703125" bestFit="1" customWidth="1"/>
  </cols>
  <sheetData>
    <row r="1" spans="1:6" ht="18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11</v>
      </c>
    </row>
    <row r="2" spans="1:6" x14ac:dyDescent="0.25">
      <c r="A2" s="4">
        <v>1</v>
      </c>
      <c r="B2" s="4">
        <v>-1</v>
      </c>
      <c r="C2" s="4">
        <v>-1</v>
      </c>
      <c r="D2" s="4">
        <v>-1</v>
      </c>
      <c r="E2" s="4">
        <v>21</v>
      </c>
      <c r="F2" s="8">
        <f>$C$13+B2*B$11+C2*C$11+D2*D$11</f>
        <v>22.75</v>
      </c>
    </row>
    <row r="3" spans="1:6" x14ac:dyDescent="0.25">
      <c r="A3" s="4">
        <v>2</v>
      </c>
      <c r="B3" s="4">
        <v>1</v>
      </c>
      <c r="C3" s="4">
        <v>-1</v>
      </c>
      <c r="D3" s="4">
        <v>-1</v>
      </c>
      <c r="E3" s="4">
        <v>55</v>
      </c>
      <c r="F3" s="8">
        <f t="shared" ref="F3:F10" si="0">$C$13+B3*B$11+C3*C$11+D3*D$11</f>
        <v>53.5</v>
      </c>
    </row>
    <row r="4" spans="1:6" x14ac:dyDescent="0.25">
      <c r="A4" s="4">
        <v>3</v>
      </c>
      <c r="B4" s="4">
        <v>-1</v>
      </c>
      <c r="C4" s="4">
        <v>1</v>
      </c>
      <c r="D4" s="4">
        <v>-1</v>
      </c>
      <c r="E4" s="4">
        <v>34</v>
      </c>
      <c r="F4" s="8">
        <f t="shared" si="0"/>
        <v>35</v>
      </c>
    </row>
    <row r="5" spans="1:6" x14ac:dyDescent="0.25">
      <c r="A5" s="4">
        <v>4</v>
      </c>
      <c r="B5" s="4">
        <v>1</v>
      </c>
      <c r="C5" s="4">
        <v>1</v>
      </c>
      <c r="D5" s="4">
        <v>-1</v>
      </c>
      <c r="E5" s="4">
        <v>67</v>
      </c>
      <c r="F5" s="8">
        <f t="shared" si="0"/>
        <v>65.75</v>
      </c>
    </row>
    <row r="6" spans="1:6" x14ac:dyDescent="0.25">
      <c r="A6" s="4">
        <v>5</v>
      </c>
      <c r="B6" s="4">
        <v>-1</v>
      </c>
      <c r="C6" s="4">
        <v>-1</v>
      </c>
      <c r="D6" s="4">
        <v>1</v>
      </c>
      <c r="E6" s="4">
        <v>38</v>
      </c>
      <c r="F6" s="8">
        <f t="shared" si="0"/>
        <v>37.5</v>
      </c>
    </row>
    <row r="7" spans="1:6" x14ac:dyDescent="0.25">
      <c r="A7" s="4">
        <v>6</v>
      </c>
      <c r="B7" s="4">
        <v>1</v>
      </c>
      <c r="C7" s="4">
        <v>-1</v>
      </c>
      <c r="D7" s="4">
        <v>1</v>
      </c>
      <c r="E7" s="4">
        <v>68</v>
      </c>
      <c r="F7" s="8">
        <f t="shared" si="0"/>
        <v>68.25</v>
      </c>
    </row>
    <row r="8" spans="1:6" x14ac:dyDescent="0.25">
      <c r="A8" s="4">
        <v>7</v>
      </c>
      <c r="B8" s="4">
        <v>-1</v>
      </c>
      <c r="C8" s="4">
        <v>1</v>
      </c>
      <c r="D8" s="4">
        <v>1</v>
      </c>
      <c r="E8" s="4">
        <v>52</v>
      </c>
      <c r="F8" s="8">
        <f t="shared" si="0"/>
        <v>49.75</v>
      </c>
    </row>
    <row r="9" spans="1:6" x14ac:dyDescent="0.25">
      <c r="A9" s="4">
        <v>8</v>
      </c>
      <c r="B9" s="4">
        <v>1</v>
      </c>
      <c r="C9" s="4">
        <v>1</v>
      </c>
      <c r="D9" s="4">
        <v>1</v>
      </c>
      <c r="E9" s="4">
        <v>78</v>
      </c>
      <c r="F9" s="8">
        <f t="shared" si="0"/>
        <v>80.5</v>
      </c>
    </row>
    <row r="10" spans="1:6" x14ac:dyDescent="0.25">
      <c r="A10" s="4">
        <v>9</v>
      </c>
      <c r="B10" s="4">
        <v>0</v>
      </c>
      <c r="C10" s="4">
        <v>0</v>
      </c>
      <c r="D10" s="4">
        <v>0</v>
      </c>
      <c r="E10" s="4">
        <v>53</v>
      </c>
      <c r="F10" s="8">
        <f t="shared" si="0"/>
        <v>51.625</v>
      </c>
    </row>
    <row r="11" spans="1:6" x14ac:dyDescent="0.25">
      <c r="A11" s="5" t="s">
        <v>9</v>
      </c>
      <c r="B11" s="7">
        <f>SUMPRODUCT(B2:B9,$E$2:$E$9)/COUNTA(B2:B9)</f>
        <v>15.375</v>
      </c>
      <c r="C11" s="7">
        <f t="shared" ref="C11:D11" si="1">SUMPRODUCT(C2:C9,$E$2:$E$9)/COUNTA(C2:C9)</f>
        <v>6.125</v>
      </c>
      <c r="D11" s="7">
        <f t="shared" si="1"/>
        <v>7.375</v>
      </c>
      <c r="E11" s="5"/>
      <c r="F11" s="5"/>
    </row>
    <row r="13" spans="1:6" x14ac:dyDescent="0.25">
      <c r="A13" t="s">
        <v>6</v>
      </c>
      <c r="B13" s="2" t="s">
        <v>5</v>
      </c>
      <c r="C13" s="3">
        <f>AVERAGE(E2:E9)</f>
        <v>51.625</v>
      </c>
      <c r="D13" t="str">
        <f ca="1">_xlfn.FORMULATEXT(C13)</f>
        <v>=СРЗНАЧ(E2:E9)</v>
      </c>
    </row>
    <row r="14" spans="1:6" x14ac:dyDescent="0.25">
      <c r="B14" s="1"/>
      <c r="C1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3C33-A9D9-4F63-AA7C-8A5E9CECC68A}">
  <dimension ref="A1:J18"/>
  <sheetViews>
    <sheetView workbookViewId="0">
      <selection activeCell="A12" sqref="A12:XFD12"/>
    </sheetView>
  </sheetViews>
  <sheetFormatPr defaultRowHeight="15" x14ac:dyDescent="0.25"/>
  <cols>
    <col min="1" max="1" width="21.5703125" bestFit="1" customWidth="1"/>
  </cols>
  <sheetData>
    <row r="1" spans="1:7" ht="18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11</v>
      </c>
      <c r="G1" s="6" t="s">
        <v>12</v>
      </c>
    </row>
    <row r="2" spans="1:7" x14ac:dyDescent="0.25">
      <c r="A2" s="4">
        <v>1</v>
      </c>
      <c r="B2" s="4">
        <v>-1</v>
      </c>
      <c r="C2" s="4">
        <v>-1</v>
      </c>
      <c r="D2" s="4">
        <v>-1</v>
      </c>
      <c r="E2" s="4">
        <v>21</v>
      </c>
      <c r="F2" s="8">
        <f>$C$13+B2*B$11+C2*C$11+D2*D$11</f>
        <v>22.75</v>
      </c>
      <c r="G2" s="8">
        <f>(E2-F2)^2</f>
        <v>3.0625</v>
      </c>
    </row>
    <row r="3" spans="1:7" x14ac:dyDescent="0.25">
      <c r="A3" s="4">
        <v>2</v>
      </c>
      <c r="B3" s="4">
        <v>1</v>
      </c>
      <c r="C3" s="4">
        <v>-1</v>
      </c>
      <c r="D3" s="4">
        <v>-1</v>
      </c>
      <c r="E3" s="4">
        <v>55</v>
      </c>
      <c r="F3" s="8">
        <f>$C$13+B3*B$11+C3*C$11+D3*D$11</f>
        <v>53.5</v>
      </c>
      <c r="G3" s="8">
        <f t="shared" ref="G3:G10" si="0">(E3-F3)^2</f>
        <v>2.25</v>
      </c>
    </row>
    <row r="4" spans="1:7" x14ac:dyDescent="0.25">
      <c r="A4" s="4">
        <v>3</v>
      </c>
      <c r="B4" s="4">
        <v>-1</v>
      </c>
      <c r="C4" s="4">
        <v>1</v>
      </c>
      <c r="D4" s="4">
        <v>-1</v>
      </c>
      <c r="E4" s="4">
        <v>34</v>
      </c>
      <c r="F4" s="8">
        <f>$C$13+B4*B$11+C4*C$11+D4*D$11</f>
        <v>35</v>
      </c>
      <c r="G4" s="8">
        <f t="shared" si="0"/>
        <v>1</v>
      </c>
    </row>
    <row r="5" spans="1:7" x14ac:dyDescent="0.25">
      <c r="A5" s="4">
        <v>4</v>
      </c>
      <c r="B5" s="4">
        <v>1</v>
      </c>
      <c r="C5" s="4">
        <v>1</v>
      </c>
      <c r="D5" s="4">
        <v>-1</v>
      </c>
      <c r="E5" s="4">
        <v>67</v>
      </c>
      <c r="F5" s="8">
        <f>$C$13+B5*B$11+C5*C$11+D5*D$11</f>
        <v>65.75</v>
      </c>
      <c r="G5" s="8">
        <f t="shared" si="0"/>
        <v>1.5625</v>
      </c>
    </row>
    <row r="6" spans="1:7" x14ac:dyDescent="0.25">
      <c r="A6" s="4">
        <v>5</v>
      </c>
      <c r="B6" s="4">
        <v>-1</v>
      </c>
      <c r="C6" s="4">
        <v>-1</v>
      </c>
      <c r="D6" s="4">
        <v>1</v>
      </c>
      <c r="E6" s="4">
        <v>38</v>
      </c>
      <c r="F6" s="8">
        <f>$C$13+B6*B$11+C6*C$11+D6*D$11</f>
        <v>37.5</v>
      </c>
      <c r="G6" s="8">
        <f t="shared" si="0"/>
        <v>0.25</v>
      </c>
    </row>
    <row r="7" spans="1:7" x14ac:dyDescent="0.25">
      <c r="A7" s="4">
        <v>6</v>
      </c>
      <c r="B7" s="4">
        <v>1</v>
      </c>
      <c r="C7" s="4">
        <v>-1</v>
      </c>
      <c r="D7" s="4">
        <v>1</v>
      </c>
      <c r="E7" s="4">
        <v>68</v>
      </c>
      <c r="F7" s="8">
        <f>$C$13+B7*B$11+C7*C$11+D7*D$11</f>
        <v>68.25</v>
      </c>
      <c r="G7" s="8">
        <f t="shared" si="0"/>
        <v>6.25E-2</v>
      </c>
    </row>
    <row r="8" spans="1:7" x14ac:dyDescent="0.25">
      <c r="A8" s="4">
        <v>7</v>
      </c>
      <c r="B8" s="4">
        <v>-1</v>
      </c>
      <c r="C8" s="4">
        <v>1</v>
      </c>
      <c r="D8" s="4">
        <v>1</v>
      </c>
      <c r="E8" s="4">
        <v>52</v>
      </c>
      <c r="F8" s="8">
        <f>$C$13+B8*B$11+C8*C$11+D8*D$11</f>
        <v>49.75</v>
      </c>
      <c r="G8" s="8">
        <f t="shared" si="0"/>
        <v>5.0625</v>
      </c>
    </row>
    <row r="9" spans="1:7" x14ac:dyDescent="0.25">
      <c r="A9" s="4">
        <v>8</v>
      </c>
      <c r="B9" s="4">
        <v>1</v>
      </c>
      <c r="C9" s="4">
        <v>1</v>
      </c>
      <c r="D9" s="4">
        <v>1</v>
      </c>
      <c r="E9" s="4">
        <v>78</v>
      </c>
      <c r="F9" s="8">
        <f>$C$13+B9*B$11+C9*C$11+D9*D$11</f>
        <v>80.5</v>
      </c>
      <c r="G9" s="8">
        <f t="shared" si="0"/>
        <v>6.25</v>
      </c>
    </row>
    <row r="10" spans="1:7" x14ac:dyDescent="0.25">
      <c r="A10" s="4">
        <v>9</v>
      </c>
      <c r="B10" s="4">
        <v>0</v>
      </c>
      <c r="C10" s="4">
        <v>0</v>
      </c>
      <c r="D10" s="4">
        <v>0</v>
      </c>
      <c r="E10" s="4">
        <v>53</v>
      </c>
      <c r="F10" s="8">
        <f>$C$13+B10*B$11+C10*C$11+D10*D$11</f>
        <v>51.625</v>
      </c>
      <c r="G10" s="8">
        <f t="shared" si="0"/>
        <v>1.890625</v>
      </c>
    </row>
    <row r="11" spans="1:7" x14ac:dyDescent="0.25">
      <c r="A11" s="5" t="s">
        <v>9</v>
      </c>
      <c r="B11" s="7">
        <f>SUMPRODUCT(B2:B9,$E$2:$E$9)/COUNTA(B2:B9)</f>
        <v>15.375</v>
      </c>
      <c r="C11" s="7">
        <f t="shared" ref="C11:D11" si="1">SUMPRODUCT(C2:C9,$E$2:$E$9)/COUNTA(C2:C9)</f>
        <v>6.125</v>
      </c>
      <c r="D11" s="7">
        <f t="shared" si="1"/>
        <v>7.375</v>
      </c>
      <c r="E11" s="5"/>
      <c r="F11" s="5"/>
      <c r="G11" s="7">
        <f>SUM(G2:G9)/4</f>
        <v>4.875</v>
      </c>
    </row>
    <row r="13" spans="1:7" x14ac:dyDescent="0.25">
      <c r="A13" t="s">
        <v>6</v>
      </c>
      <c r="B13" s="2" t="s">
        <v>5</v>
      </c>
      <c r="C13" s="3">
        <f>AVERAGE(E2:E9)</f>
        <v>51.625</v>
      </c>
      <c r="D13" t="str">
        <f ca="1">_xlfn.FORMULATEXT(C13)</f>
        <v>=СРЗНАЧ(E2:E9)</v>
      </c>
    </row>
    <row r="14" spans="1:7" ht="17.25" x14ac:dyDescent="0.25">
      <c r="A14" t="s">
        <v>14</v>
      </c>
      <c r="B14" s="1" t="s">
        <v>15</v>
      </c>
      <c r="C14" s="3">
        <f>SUM(G2:G9)/4</f>
        <v>4.875</v>
      </c>
      <c r="D14" t="str">
        <f ca="1">_xlfn.FORMULATEXT(C14)</f>
        <v>=СУММ(G2:G9)/4</v>
      </c>
    </row>
    <row r="15" spans="1:7" x14ac:dyDescent="0.25">
      <c r="A15" t="s">
        <v>13</v>
      </c>
      <c r="B15" s="1" t="s">
        <v>8</v>
      </c>
      <c r="C15" s="3">
        <f>SQRT(SUM(G2:G9)/4)</f>
        <v>2.2079402165819619</v>
      </c>
      <c r="D15" t="str">
        <f ca="1">_xlfn.FORMULATEXT(C15)</f>
        <v>=КОРЕНЬ(СУММ(G2:G9)/4)</v>
      </c>
    </row>
    <row r="16" spans="1:7" x14ac:dyDescent="0.25">
      <c r="A16" t="s">
        <v>16</v>
      </c>
      <c r="B16" s="9" t="s">
        <v>17</v>
      </c>
      <c r="C16" s="3">
        <f>C14/G10</f>
        <v>2.5785123966942147</v>
      </c>
      <c r="D16" t="str">
        <f ca="1">_xlfn.FORMULATEXT(C16)</f>
        <v>=C14/G10</v>
      </c>
    </row>
    <row r="18" spans="10:10" x14ac:dyDescent="0.25">
      <c r="J18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B6D1-AEA5-4DBB-8DCF-A0B43B085ED3}">
  <dimension ref="A1:F31"/>
  <sheetViews>
    <sheetView workbookViewId="0">
      <selection activeCell="I15" sqref="I15"/>
    </sheetView>
  </sheetViews>
  <sheetFormatPr defaultRowHeight="15" x14ac:dyDescent="0.25"/>
  <cols>
    <col min="1" max="1" width="40.42578125" bestFit="1" customWidth="1"/>
  </cols>
  <sheetData>
    <row r="1" spans="1:5" ht="18" x14ac:dyDescent="0.25">
      <c r="A1" s="5" t="s">
        <v>29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s="12" customFormat="1" x14ac:dyDescent="0.25">
      <c r="A2" s="10" t="s">
        <v>18</v>
      </c>
      <c r="B2" s="11">
        <v>5</v>
      </c>
      <c r="C2" s="11">
        <v>5</v>
      </c>
      <c r="D2" s="11">
        <v>3</v>
      </c>
      <c r="E2" s="11"/>
    </row>
    <row r="3" spans="1:5" s="12" customFormat="1" ht="18" x14ac:dyDescent="0.35">
      <c r="A3" s="10" t="s">
        <v>19</v>
      </c>
      <c r="B3" s="11">
        <v>2</v>
      </c>
      <c r="C3" s="11">
        <v>2</v>
      </c>
      <c r="D3" s="11">
        <v>2</v>
      </c>
      <c r="E3" s="11"/>
    </row>
    <row r="4" spans="1:5" s="12" customFormat="1" x14ac:dyDescent="0.25">
      <c r="A4" s="10" t="s">
        <v>20</v>
      </c>
      <c r="B4" s="11">
        <f>B2-B3</f>
        <v>3</v>
      </c>
      <c r="C4" s="11">
        <f t="shared" ref="C4:D4" si="0">C2-C3</f>
        <v>3</v>
      </c>
      <c r="D4" s="11">
        <f t="shared" si="0"/>
        <v>1</v>
      </c>
      <c r="E4" s="11"/>
    </row>
    <row r="5" spans="1:5" s="12" customFormat="1" x14ac:dyDescent="0.25">
      <c r="A5" s="10" t="s">
        <v>21</v>
      </c>
      <c r="B5" s="11">
        <f>B2+B3</f>
        <v>7</v>
      </c>
      <c r="C5" s="11">
        <f t="shared" ref="C5:D5" si="1">C2+C3</f>
        <v>7</v>
      </c>
      <c r="D5" s="11">
        <f t="shared" si="1"/>
        <v>5</v>
      </c>
      <c r="E5" s="11"/>
    </row>
    <row r="6" spans="1:5" s="12" customFormat="1" x14ac:dyDescent="0.25">
      <c r="A6" s="5" t="s">
        <v>0</v>
      </c>
      <c r="B6" s="5"/>
      <c r="C6" s="5"/>
      <c r="D6" s="5"/>
      <c r="E6" s="17"/>
    </row>
    <row r="7" spans="1:5" x14ac:dyDescent="0.25">
      <c r="A7" s="4">
        <v>1</v>
      </c>
      <c r="B7" s="4">
        <v>-1</v>
      </c>
      <c r="C7" s="4">
        <v>-1</v>
      </c>
      <c r="D7" s="4">
        <v>-1</v>
      </c>
      <c r="E7" s="4">
        <v>21</v>
      </c>
    </row>
    <row r="8" spans="1:5" x14ac:dyDescent="0.25">
      <c r="A8" s="4">
        <v>2</v>
      </c>
      <c r="B8" s="4">
        <v>1</v>
      </c>
      <c r="C8" s="4">
        <v>-1</v>
      </c>
      <c r="D8" s="4">
        <v>-1</v>
      </c>
      <c r="E8" s="4">
        <v>55</v>
      </c>
    </row>
    <row r="9" spans="1:5" x14ac:dyDescent="0.25">
      <c r="A9" s="4">
        <v>3</v>
      </c>
      <c r="B9" s="4">
        <v>-1</v>
      </c>
      <c r="C9" s="4">
        <v>1</v>
      </c>
      <c r="D9" s="4">
        <v>-1</v>
      </c>
      <c r="E9" s="4">
        <v>34</v>
      </c>
    </row>
    <row r="10" spans="1:5" x14ac:dyDescent="0.25">
      <c r="A10" s="4">
        <v>4</v>
      </c>
      <c r="B10" s="4">
        <v>1</v>
      </c>
      <c r="C10" s="4">
        <v>1</v>
      </c>
      <c r="D10" s="4">
        <v>-1</v>
      </c>
      <c r="E10" s="4">
        <v>67</v>
      </c>
    </row>
    <row r="11" spans="1:5" x14ac:dyDescent="0.25">
      <c r="A11" s="4">
        <v>5</v>
      </c>
      <c r="B11" s="4">
        <v>-1</v>
      </c>
      <c r="C11" s="4">
        <v>-1</v>
      </c>
      <c r="D11" s="4">
        <v>1</v>
      </c>
      <c r="E11" s="4">
        <v>38</v>
      </c>
    </row>
    <row r="12" spans="1:5" x14ac:dyDescent="0.25">
      <c r="A12" s="4">
        <v>6</v>
      </c>
      <c r="B12" s="4">
        <v>1</v>
      </c>
      <c r="C12" s="4">
        <v>-1</v>
      </c>
      <c r="D12" s="4">
        <v>1</v>
      </c>
      <c r="E12" s="4">
        <v>68</v>
      </c>
    </row>
    <row r="13" spans="1:5" x14ac:dyDescent="0.25">
      <c r="A13" s="4">
        <v>7</v>
      </c>
      <c r="B13" s="4">
        <v>-1</v>
      </c>
      <c r="C13" s="4">
        <v>1</v>
      </c>
      <c r="D13" s="4">
        <v>1</v>
      </c>
      <c r="E13" s="4">
        <v>52</v>
      </c>
    </row>
    <row r="14" spans="1:5" x14ac:dyDescent="0.25">
      <c r="A14" s="4">
        <v>8</v>
      </c>
      <c r="B14" s="4">
        <v>1</v>
      </c>
      <c r="C14" s="4">
        <v>1</v>
      </c>
      <c r="D14" s="4">
        <v>1</v>
      </c>
      <c r="E14" s="4">
        <v>78</v>
      </c>
    </row>
    <row r="15" spans="1:5" x14ac:dyDescent="0.25">
      <c r="A15" s="4">
        <v>9</v>
      </c>
      <c r="B15" s="4">
        <v>0</v>
      </c>
      <c r="C15" s="4">
        <v>0</v>
      </c>
      <c r="D15" s="4">
        <v>0</v>
      </c>
      <c r="E15" s="4">
        <v>53</v>
      </c>
    </row>
    <row r="16" spans="1:5" x14ac:dyDescent="0.25">
      <c r="A16" s="5" t="s">
        <v>22</v>
      </c>
      <c r="B16" s="5"/>
      <c r="C16" s="5"/>
      <c r="D16" s="5" t="s">
        <v>28</v>
      </c>
      <c r="E16" s="17">
        <f>AVERAGE(E7:E15)</f>
        <v>51.777777777777779</v>
      </c>
    </row>
    <row r="17" spans="1:6" ht="18" x14ac:dyDescent="0.35">
      <c r="A17" s="13" t="s">
        <v>30</v>
      </c>
      <c r="B17" s="15">
        <f>SUMPRODUCT(B7:B14,$E$7:$E$14)/COUNTA(B7:B14)</f>
        <v>15.375</v>
      </c>
      <c r="C17" s="15">
        <f>SUMPRODUCT(C7:C14,$E$7:$E$14)/COUNTA(C7:C14)</f>
        <v>6.125</v>
      </c>
      <c r="D17" s="15">
        <f>SUMPRODUCT(D7:D14,$E$7:$E$14)/COUNTA(D7:D14)</f>
        <v>7.375</v>
      </c>
      <c r="E17" s="10"/>
    </row>
    <row r="18" spans="1:6" ht="18" x14ac:dyDescent="0.35">
      <c r="A18" s="10" t="s">
        <v>23</v>
      </c>
      <c r="B18" s="15">
        <f>B17*B3</f>
        <v>30.75</v>
      </c>
      <c r="C18" s="15">
        <f t="shared" ref="C18:D18" si="2">C17*C3</f>
        <v>12.25</v>
      </c>
      <c r="D18" s="15">
        <f t="shared" si="2"/>
        <v>14.75</v>
      </c>
      <c r="E18" s="10"/>
    </row>
    <row r="19" spans="1:6" x14ac:dyDescent="0.25">
      <c r="A19" s="10" t="s">
        <v>26</v>
      </c>
      <c r="B19" s="15">
        <f>B18/60</f>
        <v>0.51249999999999996</v>
      </c>
      <c r="C19" s="15">
        <f t="shared" ref="C19:D19" si="3">C18/60</f>
        <v>0.20416666666666666</v>
      </c>
      <c r="D19" s="15">
        <f t="shared" si="3"/>
        <v>0.24583333333333332</v>
      </c>
      <c r="E19" s="10"/>
    </row>
    <row r="20" spans="1:6" ht="18" x14ac:dyDescent="0.35">
      <c r="A20" s="10" t="s">
        <v>31</v>
      </c>
      <c r="B20" s="15">
        <f>B17/B3</f>
        <v>7.6875</v>
      </c>
      <c r="C20" s="15">
        <f t="shared" ref="C20:D20" si="4">C17/C3</f>
        <v>3.0625</v>
      </c>
      <c r="D20" s="15">
        <f t="shared" si="4"/>
        <v>3.6875</v>
      </c>
      <c r="E20" s="10"/>
    </row>
    <row r="21" spans="1:6" x14ac:dyDescent="0.25">
      <c r="A21" s="5" t="s">
        <v>27</v>
      </c>
      <c r="B21" s="5"/>
      <c r="C21" s="5"/>
      <c r="D21" s="5"/>
      <c r="E21" s="6" t="s">
        <v>11</v>
      </c>
      <c r="F21" s="6" t="s">
        <v>4</v>
      </c>
    </row>
    <row r="22" spans="1:6" x14ac:dyDescent="0.25">
      <c r="A22" s="4">
        <v>1</v>
      </c>
      <c r="B22" s="16">
        <f>B$2+B$19*$A22</f>
        <v>5.5125000000000002</v>
      </c>
      <c r="C22" s="16">
        <f t="shared" ref="C22:D31" si="5">C$2+C$19*$A22</f>
        <v>5.2041666666666666</v>
      </c>
      <c r="D22" s="16">
        <f t="shared" si="5"/>
        <v>3.2458333333333331</v>
      </c>
      <c r="E22" s="4"/>
      <c r="F22" s="4"/>
    </row>
    <row r="23" spans="1:6" x14ac:dyDescent="0.25">
      <c r="A23" s="4">
        <v>2</v>
      </c>
      <c r="B23" s="16">
        <f t="shared" ref="B23:B31" si="6">B$2+B$19*$A23</f>
        <v>6.0250000000000004</v>
      </c>
      <c r="C23" s="16">
        <f t="shared" si="5"/>
        <v>5.4083333333333332</v>
      </c>
      <c r="D23" s="16">
        <f t="shared" si="5"/>
        <v>3.4916666666666667</v>
      </c>
      <c r="E23" s="4"/>
      <c r="F23" s="4"/>
    </row>
    <row r="24" spans="1:6" x14ac:dyDescent="0.25">
      <c r="A24" s="4">
        <v>3</v>
      </c>
      <c r="B24" s="16">
        <f t="shared" si="6"/>
        <v>6.5374999999999996</v>
      </c>
      <c r="C24" s="16">
        <f t="shared" si="5"/>
        <v>5.6124999999999998</v>
      </c>
      <c r="D24" s="16">
        <f t="shared" si="5"/>
        <v>3.7374999999999998</v>
      </c>
      <c r="E24" s="4"/>
      <c r="F24" s="4"/>
    </row>
    <row r="25" spans="1:6" x14ac:dyDescent="0.25">
      <c r="A25" s="4">
        <v>4</v>
      </c>
      <c r="B25" s="16">
        <f t="shared" si="6"/>
        <v>7.05</v>
      </c>
      <c r="C25" s="16">
        <f t="shared" si="5"/>
        <v>5.8166666666666664</v>
      </c>
      <c r="D25" s="16">
        <f t="shared" si="5"/>
        <v>3.9833333333333334</v>
      </c>
      <c r="E25" s="4"/>
      <c r="F25" s="4"/>
    </row>
    <row r="26" spans="1:6" x14ac:dyDescent="0.25">
      <c r="A26" s="4" t="s">
        <v>25</v>
      </c>
      <c r="B26" s="16"/>
      <c r="C26" s="16"/>
      <c r="D26" s="16"/>
      <c r="E26" s="4"/>
      <c r="F26" s="4"/>
    </row>
    <row r="27" spans="1:6" x14ac:dyDescent="0.25">
      <c r="A27" s="4">
        <v>5</v>
      </c>
      <c r="B27" s="16">
        <f t="shared" si="6"/>
        <v>7.5625</v>
      </c>
      <c r="C27" s="16">
        <f t="shared" si="5"/>
        <v>6.020833333333333</v>
      </c>
      <c r="D27" s="16">
        <f t="shared" si="5"/>
        <v>4.2291666666666661</v>
      </c>
      <c r="E27" s="18">
        <f>$E$16+(B27-B$2)*B$20+(C27-C$2)*C$20+(D27-D$2)*D$20</f>
        <v>79.135850694444429</v>
      </c>
      <c r="F27" s="4"/>
    </row>
    <row r="28" spans="1:6" x14ac:dyDescent="0.25">
      <c r="A28" s="4">
        <v>6</v>
      </c>
      <c r="B28" s="16">
        <f t="shared" si="6"/>
        <v>8.0749999999999993</v>
      </c>
      <c r="C28" s="16">
        <f t="shared" si="5"/>
        <v>6.2249999999999996</v>
      </c>
      <c r="D28" s="16">
        <f t="shared" si="5"/>
        <v>4.4749999999999996</v>
      </c>
      <c r="E28" s="18">
        <f t="shared" ref="E28:E31" si="7">$E$16+(B28-B$2)*B$20+(C28-C$2)*C$20+(D28-D$2)*D$20</f>
        <v>84.607465277777777</v>
      </c>
      <c r="F28" s="4">
        <v>86</v>
      </c>
    </row>
    <row r="29" spans="1:6" x14ac:dyDescent="0.25">
      <c r="A29" s="4">
        <v>7</v>
      </c>
      <c r="B29" s="16">
        <f t="shared" si="6"/>
        <v>8.5874999999999986</v>
      </c>
      <c r="C29" s="16">
        <f t="shared" si="5"/>
        <v>6.4291666666666671</v>
      </c>
      <c r="D29" s="16">
        <f t="shared" si="5"/>
        <v>4.7208333333333332</v>
      </c>
      <c r="E29" s="18">
        <f t="shared" si="7"/>
        <v>90.079079861111097</v>
      </c>
      <c r="F29" s="4">
        <v>95</v>
      </c>
    </row>
    <row r="30" spans="1:6" x14ac:dyDescent="0.25">
      <c r="A30" s="4">
        <v>8</v>
      </c>
      <c r="B30" s="16">
        <f t="shared" si="6"/>
        <v>9.1</v>
      </c>
      <c r="C30" s="16">
        <f t="shared" si="5"/>
        <v>6.6333333333333329</v>
      </c>
      <c r="D30" s="16">
        <f t="shared" si="5"/>
        <v>4.9666666666666668</v>
      </c>
      <c r="E30" s="18">
        <f t="shared" si="7"/>
        <v>95.550694444444446</v>
      </c>
      <c r="F30" s="4">
        <v>91</v>
      </c>
    </row>
    <row r="31" spans="1:6" x14ac:dyDescent="0.25">
      <c r="A31" s="4">
        <v>9</v>
      </c>
      <c r="B31" s="16">
        <f t="shared" si="6"/>
        <v>9.6125000000000007</v>
      </c>
      <c r="C31" s="16">
        <f t="shared" si="5"/>
        <v>6.8375000000000004</v>
      </c>
      <c r="D31" s="16">
        <f t="shared" si="5"/>
        <v>5.2125000000000004</v>
      </c>
      <c r="E31" s="18">
        <f t="shared" si="7"/>
        <v>101.02230902777777</v>
      </c>
      <c r="F31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8E2F-CAF1-42F9-9232-0105CF665B3C}">
  <dimension ref="A1:I9"/>
  <sheetViews>
    <sheetView workbookViewId="0">
      <selection activeCell="M19" sqref="M19"/>
    </sheetView>
  </sheetViews>
  <sheetFormatPr defaultRowHeight="15" x14ac:dyDescent="0.25"/>
  <cols>
    <col min="1" max="1" width="13.28515625" bestFit="1" customWidth="1"/>
    <col min="7" max="7" width="13.28515625" bestFit="1" customWidth="1"/>
  </cols>
  <sheetData>
    <row r="1" spans="1:9" s="12" customFormat="1" ht="18" x14ac:dyDescent="0.25">
      <c r="A1" s="6" t="s">
        <v>0</v>
      </c>
      <c r="B1" s="6" t="s">
        <v>1</v>
      </c>
      <c r="C1" s="6" t="s">
        <v>2</v>
      </c>
      <c r="D1" s="6" t="s">
        <v>3</v>
      </c>
      <c r="G1" s="6" t="s">
        <v>0</v>
      </c>
      <c r="H1" s="6" t="s">
        <v>1</v>
      </c>
      <c r="I1" s="6" t="s">
        <v>2</v>
      </c>
    </row>
    <row r="2" spans="1:9" x14ac:dyDescent="0.25">
      <c r="A2" s="4">
        <v>1</v>
      </c>
      <c r="B2" s="4">
        <v>-1</v>
      </c>
      <c r="C2" s="4">
        <v>-1</v>
      </c>
      <c r="D2" s="4">
        <v>-1</v>
      </c>
      <c r="G2" s="4">
        <v>1</v>
      </c>
      <c r="H2" s="4">
        <v>-1</v>
      </c>
      <c r="I2" s="4">
        <v>-1</v>
      </c>
    </row>
    <row r="3" spans="1:9" x14ac:dyDescent="0.25">
      <c r="A3" s="4">
        <v>2</v>
      </c>
      <c r="B3" s="4">
        <v>1</v>
      </c>
      <c r="C3" s="4">
        <v>-1</v>
      </c>
      <c r="D3" s="4">
        <v>-1</v>
      </c>
      <c r="G3" s="4">
        <v>2</v>
      </c>
      <c r="H3" s="4">
        <v>1</v>
      </c>
      <c r="I3" s="4">
        <v>-1</v>
      </c>
    </row>
    <row r="4" spans="1:9" x14ac:dyDescent="0.25">
      <c r="A4" s="4">
        <v>3</v>
      </c>
      <c r="B4" s="4">
        <v>-1</v>
      </c>
      <c r="C4" s="4">
        <v>1</v>
      </c>
      <c r="D4" s="4">
        <v>-1</v>
      </c>
      <c r="G4" s="4">
        <v>3</v>
      </c>
      <c r="H4" s="4">
        <v>-1</v>
      </c>
      <c r="I4" s="4">
        <v>1</v>
      </c>
    </row>
    <row r="5" spans="1:9" x14ac:dyDescent="0.25">
      <c r="A5" s="4">
        <v>4</v>
      </c>
      <c r="B5" s="4">
        <v>1</v>
      </c>
      <c r="C5" s="4">
        <v>1</v>
      </c>
      <c r="D5" s="4">
        <v>-1</v>
      </c>
      <c r="G5" s="4">
        <v>4</v>
      </c>
      <c r="H5" s="4">
        <v>1</v>
      </c>
      <c r="I5" s="4">
        <v>1</v>
      </c>
    </row>
    <row r="6" spans="1:9" x14ac:dyDescent="0.25">
      <c r="A6" s="4">
        <v>5</v>
      </c>
      <c r="B6" s="4">
        <v>-1</v>
      </c>
      <c r="C6" s="4">
        <v>-1</v>
      </c>
      <c r="D6" s="4">
        <v>1</v>
      </c>
    </row>
    <row r="7" spans="1:9" x14ac:dyDescent="0.25">
      <c r="A7" s="4">
        <v>6</v>
      </c>
      <c r="B7" s="4">
        <v>1</v>
      </c>
      <c r="C7" s="4">
        <v>-1</v>
      </c>
      <c r="D7" s="4">
        <v>1</v>
      </c>
    </row>
    <row r="8" spans="1:9" x14ac:dyDescent="0.25">
      <c r="A8" s="4">
        <v>7</v>
      </c>
      <c r="B8" s="4">
        <v>-1</v>
      </c>
      <c r="C8" s="4">
        <v>1</v>
      </c>
      <c r="D8" s="4">
        <v>1</v>
      </c>
    </row>
    <row r="9" spans="1:9" x14ac:dyDescent="0.25">
      <c r="A9" s="4">
        <v>8</v>
      </c>
      <c r="B9" s="4">
        <v>1</v>
      </c>
      <c r="C9" s="4">
        <v>1</v>
      </c>
      <c r="D9" s="4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3D7A7-FE53-45D3-9EE2-4DC3A249DB07}">
  <dimension ref="A1:D5"/>
  <sheetViews>
    <sheetView workbookViewId="0">
      <selection sqref="A1:D5"/>
    </sheetView>
  </sheetViews>
  <sheetFormatPr defaultRowHeight="15" x14ac:dyDescent="0.25"/>
  <cols>
    <col min="1" max="1" width="13.28515625" bestFit="1" customWidth="1"/>
  </cols>
  <sheetData>
    <row r="1" spans="1:4" s="12" customFormat="1" ht="18" x14ac:dyDescent="0.25">
      <c r="A1" s="6" t="s">
        <v>0</v>
      </c>
      <c r="B1" s="6" t="s">
        <v>1</v>
      </c>
      <c r="C1" s="6" t="s">
        <v>2</v>
      </c>
      <c r="D1" s="6" t="s">
        <v>32</v>
      </c>
    </row>
    <row r="2" spans="1:4" x14ac:dyDescent="0.25">
      <c r="A2" s="4">
        <v>1</v>
      </c>
      <c r="B2" s="4">
        <v>-1</v>
      </c>
      <c r="C2" s="4">
        <v>-1</v>
      </c>
      <c r="D2" s="4">
        <f>B2*C2</f>
        <v>1</v>
      </c>
    </row>
    <row r="3" spans="1:4" x14ac:dyDescent="0.25">
      <c r="A3" s="4">
        <v>2</v>
      </c>
      <c r="B3" s="4">
        <v>1</v>
      </c>
      <c r="C3" s="4">
        <v>-1</v>
      </c>
      <c r="D3" s="4">
        <f t="shared" ref="D3:D5" si="0">B3*C3</f>
        <v>-1</v>
      </c>
    </row>
    <row r="4" spans="1:4" x14ac:dyDescent="0.25">
      <c r="A4" s="4">
        <v>3</v>
      </c>
      <c r="B4" s="4">
        <v>-1</v>
      </c>
      <c r="C4" s="4">
        <v>1</v>
      </c>
      <c r="D4" s="4">
        <f t="shared" si="0"/>
        <v>-1</v>
      </c>
    </row>
    <row r="5" spans="1:4" x14ac:dyDescent="0.25">
      <c r="A5" s="4">
        <v>4</v>
      </c>
      <c r="B5" s="4">
        <v>1</v>
      </c>
      <c r="C5" s="4">
        <v>1</v>
      </c>
      <c r="D5" s="4">
        <f t="shared" si="0"/>
        <v>1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93BA-5624-417F-AC61-FAF018C05417}">
  <dimension ref="A1:G10"/>
  <sheetViews>
    <sheetView tabSelected="1" workbookViewId="0">
      <selection activeCell="H20" sqref="H20"/>
    </sheetView>
  </sheetViews>
  <sheetFormatPr defaultRowHeight="15" x14ac:dyDescent="0.25"/>
  <cols>
    <col min="1" max="1" width="21.5703125" bestFit="1" customWidth="1"/>
  </cols>
  <sheetData>
    <row r="1" spans="1:7" ht="18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11</v>
      </c>
      <c r="G1" s="6" t="s">
        <v>12</v>
      </c>
    </row>
    <row r="2" spans="1:7" x14ac:dyDescent="0.25">
      <c r="A2" s="19">
        <v>1</v>
      </c>
      <c r="B2" s="4">
        <v>-1</v>
      </c>
      <c r="C2" s="4">
        <v>-1</v>
      </c>
      <c r="D2" s="4">
        <v>1</v>
      </c>
      <c r="E2" s="4">
        <v>38</v>
      </c>
      <c r="F2" s="8">
        <f>$C$9+B2*B$6+C2*C$6+D2*D$6</f>
        <v>38</v>
      </c>
      <c r="G2" s="8">
        <f>(E2-F2)^2</f>
        <v>0</v>
      </c>
    </row>
    <row r="3" spans="1:7" x14ac:dyDescent="0.25">
      <c r="A3" s="19">
        <v>2</v>
      </c>
      <c r="B3" s="4">
        <v>1</v>
      </c>
      <c r="C3" s="4">
        <v>-1</v>
      </c>
      <c r="D3" s="4">
        <v>-1</v>
      </c>
      <c r="E3" s="4">
        <v>55</v>
      </c>
      <c r="F3" s="8">
        <f>$C$9+B3*B$6+C3*C$6+D3*D$6</f>
        <v>55</v>
      </c>
      <c r="G3" s="8">
        <f>(E3-F3)^2</f>
        <v>0</v>
      </c>
    </row>
    <row r="4" spans="1:7" x14ac:dyDescent="0.25">
      <c r="A4" s="19">
        <v>3</v>
      </c>
      <c r="B4" s="4">
        <v>-1</v>
      </c>
      <c r="C4" s="4">
        <v>1</v>
      </c>
      <c r="D4" s="4">
        <v>-1</v>
      </c>
      <c r="E4" s="4">
        <v>34</v>
      </c>
      <c r="F4" s="8">
        <f>$C$9+B4*B$6+C4*C$6+D4*D$6</f>
        <v>34</v>
      </c>
      <c r="G4" s="8">
        <f>(E4-F4)^2</f>
        <v>0</v>
      </c>
    </row>
    <row r="5" spans="1:7" x14ac:dyDescent="0.25">
      <c r="A5" s="19">
        <v>4</v>
      </c>
      <c r="B5" s="4">
        <v>1</v>
      </c>
      <c r="C5" s="4">
        <v>1</v>
      </c>
      <c r="D5" s="4">
        <v>1</v>
      </c>
      <c r="E5" s="4">
        <v>78</v>
      </c>
      <c r="F5" s="8">
        <f>$C$9+B5*B$6+C5*C$6+D5*D$6</f>
        <v>78</v>
      </c>
      <c r="G5" s="8">
        <f>(E5-F5)^2</f>
        <v>0</v>
      </c>
    </row>
    <row r="6" spans="1:7" x14ac:dyDescent="0.25">
      <c r="A6" s="5" t="s">
        <v>9</v>
      </c>
      <c r="B6" s="7">
        <f>SUMPRODUCT(B2:B5,$E$2:$E$5)/COUNTA(B2:B5)</f>
        <v>15.25</v>
      </c>
      <c r="C6" s="7">
        <f t="shared" ref="C6:D6" si="0">SUMPRODUCT(C2:C5,$E$2:$E$5)/COUNTA(C2:C5)</f>
        <v>4.75</v>
      </c>
      <c r="D6" s="7">
        <f t="shared" si="0"/>
        <v>6.75</v>
      </c>
      <c r="E6" s="5"/>
      <c r="F6" s="5"/>
      <c r="G6" s="7"/>
    </row>
    <row r="7" spans="1:7" x14ac:dyDescent="0.25">
      <c r="A7" s="10" t="s">
        <v>24</v>
      </c>
      <c r="B7" s="15">
        <f>B6*2/60</f>
        <v>0.5083333333333333</v>
      </c>
      <c r="C7" s="15">
        <f t="shared" ref="C7:D7" si="1">C6*2/60</f>
        <v>0.15833333333333333</v>
      </c>
      <c r="D7" s="15">
        <f t="shared" si="1"/>
        <v>0.22500000000000001</v>
      </c>
      <c r="E7" s="13"/>
      <c r="F7" s="13"/>
      <c r="G7" s="14"/>
    </row>
    <row r="9" spans="1:7" x14ac:dyDescent="0.25">
      <c r="A9" t="s">
        <v>6</v>
      </c>
      <c r="B9" s="2" t="s">
        <v>5</v>
      </c>
      <c r="C9" s="3">
        <f>AVERAGE(E2:E5)</f>
        <v>51.25</v>
      </c>
      <c r="D9" t="str">
        <f ca="1">_xlfn.FORMULATEXT(C9)</f>
        <v>=СРЗНАЧ(E2:E5)</v>
      </c>
    </row>
    <row r="10" spans="1:7" ht="17.25" x14ac:dyDescent="0.25">
      <c r="A10" t="s">
        <v>14</v>
      </c>
      <c r="B10" s="1" t="s">
        <v>15</v>
      </c>
      <c r="C10" s="3">
        <f>SUM(G2:G5)/4</f>
        <v>0</v>
      </c>
      <c r="D10" t="str">
        <f ca="1">_xlfn.FORMULATEXT(C10)</f>
        <v>=СУММ(G2:G5)/4</v>
      </c>
    </row>
  </sheetData>
  <sortState xmlns:xlrd2="http://schemas.microsoft.com/office/spreadsheetml/2017/richdata2" ref="A2:G5">
    <sortCondition ref="A2: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Рис. 8</vt:lpstr>
      <vt:lpstr>Рис. 9</vt:lpstr>
      <vt:lpstr>Рис. 10</vt:lpstr>
      <vt:lpstr>Рис. 11</vt:lpstr>
      <vt:lpstr>Рис. 12</vt:lpstr>
      <vt:lpstr>Рис. 13</vt:lpstr>
      <vt:lpstr>Рис.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2020-12-25T08:13:14Z</dcterms:created>
  <dcterms:modified xsi:type="dcterms:W3CDTF">2020-12-26T10:41:46Z</dcterms:modified>
</cp:coreProperties>
</file>